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500" activeTab="1"/>
  </bookViews>
  <sheets>
    <sheet name="封面"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 sheetId="13" r:id="rId13"/>
    <sheet name="13." sheetId="14" r:id="rId14"/>
    <sheet name="14." sheetId="15" r:id="rId15"/>
    <sheet name="15." sheetId="16" r:id="rId16"/>
    <sheet name="16." sheetId="17" r:id="rId17"/>
    <sheet name="17. "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罗江区2023年地方政府债务限额及余额预算情况表" sheetId="34" r:id="rId34"/>
    <sheet name="34. 罗江区地方政府一般债务余额情况表" sheetId="35" r:id="rId35"/>
    <sheet name="35.  罗江区地方政府专项债务余额情况表" sheetId="36" r:id="rId36"/>
    <sheet name="36. 罗江区地方政府债券发行及还本付息情况表" sheetId="37" r:id="rId37"/>
    <sheet name="37. 罗江区 2023年本级地方政府专项债务表" sheetId="38" r:id="rId38"/>
    <sheet name="38.罗江区2023年本级新增政府债券项目实施" sheetId="39" r:id="rId39"/>
    <sheet name="39 . 罗江区2024年地方政府债务限额提前下达情况表" sheetId="40" r:id="rId40"/>
    <sheet name="40.  罗江区2024年年初新增地方政府债券资金安排表" sheetId="41" r:id="rId41"/>
    <sheet name="41.罗江区2022年地方政府债务限额调整情况表" sheetId="42" r:id="rId42"/>
    <sheet name="42.罗江区2024年限额调整地方政府债券资金安排表" sheetId="43"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s>
  <definedNames>
    <definedName name="_xlnm._FilterDatabase" localSheetId="19" hidden="1">'19.'!$A$3:$B$9</definedName>
    <definedName name="_______________A01">#REF!</definedName>
    <definedName name="_______________A08">'[1]A01-1'!$A$5:$C$36</definedName>
    <definedName name="____1A01_">#REF!</definedName>
    <definedName name="____2A08_">'[3]A01-1'!$A$5:$C$36</definedName>
    <definedName name="____A01">#REF!</definedName>
    <definedName name="____A08">'[4]A01-1'!$A$5:$C$36</definedName>
    <definedName name="___1A01_">#REF!</definedName>
    <definedName name="___2A08_">'[1]A01-1'!$A$5:$C$36</definedName>
    <definedName name="___A01">#REF!</definedName>
    <definedName name="___A08">'[4]A01-1'!$A$5:$C$36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'[5]A01-1'!$A$5:$C$36</definedName>
    <definedName name="_4A08_">'[1]A01-1'!$A$5:$C$36</definedName>
    <definedName name="_A01">#REF!</definedName>
    <definedName name="_A08">'[1]A01-1'!$A$5:$C$36</definedName>
    <definedName name="_a8756">'[6]A01-1'!$A$5:$C$36</definedName>
    <definedName name="_qyc1234">#REF!</definedName>
    <definedName name="a">#N/A</definedName>
    <definedName name="______________A01">#REF!</definedName>
    <definedName name="________________A08">'[6]A01-1'!$A$5:$C$36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'1.'!$A$1:$B$32</definedName>
    <definedName name="_xlnm.Print_Area">#N/A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'[7]A01-1'!$A$5:$C$36</definedName>
    <definedName name="__qyc1234">#REF!</definedName>
    <definedName name="______A01">#REF!</definedName>
    <definedName name="______A08">'[7]A01-1'!$A$5:$C$36</definedName>
    <definedName name="___qyc1234">#REF!</definedName>
    <definedName name="____________A01">#REF!</definedName>
    <definedName name="____________A08">'[9]A01-1'!$A$5:$C$36</definedName>
    <definedName name="___________A01">#REF!</definedName>
    <definedName name="___________A08">'[9]A01-1'!$A$5:$C$36</definedName>
    <definedName name="__________A01">#REF!</definedName>
    <definedName name="__________A08">'[9]A01-1'!$A$5:$C$36</definedName>
    <definedName name="_________qyc1234">#REF!</definedName>
    <definedName name="________A08">'[9]A01-1'!$A$5:$C$36</definedName>
    <definedName name="________qyc1234">#REF!</definedName>
    <definedName name="_______qyc1234">#REF!</definedName>
    <definedName name="_________A08">'[8]A01-1'!$A$5:$C$36</definedName>
    <definedName name="________A01">#REF!</definedName>
    <definedName name="_______A01">#REF!</definedName>
    <definedName name="_______A08">'[10]A01-1'!$A$5:$C$36</definedName>
    <definedName name="_____qyc1234">#REF!</definedName>
    <definedName name="____qyc1234">#REF!</definedName>
    <definedName name="_________A01">#REF!</definedName>
    <definedName name="_____________A08">'[13]A01-1'!$A$5:$C$36</definedName>
    <definedName name="______qyc1234">#REF!</definedName>
    <definedName name="分类">#REF!</definedName>
    <definedName name="行业">[11]Sheet1!$W$2:$W$9</definedName>
    <definedName name="市州">[11]Sheet1!$A$2:$U$2</definedName>
    <definedName name="形式">#REF!</definedName>
    <definedName name="性质">[12]Sheet2!$A$1:$A$4</definedName>
    <definedName name="_____________A01">#REF!</definedName>
    <definedName name="______________A08">'[14]A01-1'!$A$5:$C$36</definedName>
    <definedName name="__________qyc1234">#REF!</definedName>
    <definedName name="___A01" localSheetId="2">#REF!</definedName>
    <definedName name="___A08" localSheetId="2">'[2]A01-1'!$A$5:$C$36</definedName>
    <definedName name="Database" localSheetId="2" hidden="1">#REF!</definedName>
    <definedName name="_xlnm.Print_Area" localSheetId="2">'2.'!$A$1:$F$32</definedName>
    <definedName name="_xlnm.Print_Area" localSheetId="3">'3.'!$A$1:$D$30</definedName>
    <definedName name="_xlnm.Print_Titles" localSheetId="3">'3.'!$1:$2</definedName>
    <definedName name="地区名称" localSheetId="3">#REF!</definedName>
    <definedName name="_xlnm.Print_Area" localSheetId="4">'4.'!$A$1:$B$32</definedName>
    <definedName name="_______________A01" localSheetId="6">#REF!</definedName>
    <definedName name="____1A01_" localSheetId="6">#REF!</definedName>
    <definedName name="____A01" localSheetId="6">#REF!</definedName>
    <definedName name="___1A01_" localSheetId="6">#REF!</definedName>
    <definedName name="___A01" localSheetId="6">#REF!</definedName>
    <definedName name="__1A01_" localSheetId="6">#REF!</definedName>
    <definedName name="__A01" localSheetId="6">#REF!</definedName>
    <definedName name="_1A01_" localSheetId="6">#REF!</definedName>
    <definedName name="_2A01_" localSheetId="6">#REF!</definedName>
    <definedName name="_A01" localSheetId="6">#REF!</definedName>
    <definedName name="Database" localSheetId="6" hidden="1">#REF!</definedName>
    <definedName name="_xlnm.Print_Titles" localSheetId="6">'6.'!$1:$4</definedName>
    <definedName name="地区名称" localSheetId="6">#REF!</definedName>
    <definedName name="支出" localSheetId="6">#REF!</definedName>
    <definedName name="_______________A08" localSheetId="6">'[1]A01-1'!$A$5:$C$36</definedName>
    <definedName name="____2A08_" localSheetId="6">'[3]A01-1'!$A$5:$C$36</definedName>
    <definedName name="____A08" localSheetId="6">'[4]A01-1'!$A$5:$C$36</definedName>
    <definedName name="___2A08_" localSheetId="6">'[1]A01-1'!$A$5:$C$36</definedName>
    <definedName name="___A08" localSheetId="6">'[4]A01-1'!$A$5:$C$36</definedName>
    <definedName name="__2A01_" localSheetId="6">#REF!</definedName>
    <definedName name="__2A08_" localSheetId="6">'[1]A01-1'!$A$5:$C$36</definedName>
    <definedName name="__4A08_" localSheetId="6">'[1]A01-1'!$A$5:$C$36</definedName>
    <definedName name="__A08" localSheetId="6">'[1]A01-1'!$A$5:$C$36</definedName>
    <definedName name="_2A08_" localSheetId="6">'[5]A01-1'!$A$5:$C$36</definedName>
    <definedName name="_4A08_" localSheetId="6">'[1]A01-1'!$A$5:$C$36</definedName>
    <definedName name="_A08" localSheetId="6">'[1]A01-1'!$A$5:$C$36</definedName>
    <definedName name="_a8756" localSheetId="6">'[6]A01-1'!$A$5:$C$36</definedName>
    <definedName name="_qyc1234" localSheetId="6">#REF!</definedName>
    <definedName name="________________A01" localSheetId="6">#REF!</definedName>
    <definedName name="_________________A08" localSheetId="6">'[6]A01-1'!$A$5:$C$36</definedName>
    <definedName name="_xlnm.Print_Area" localSheetId="6">'6.'!$A$1:$D$36</definedName>
    <definedName name="____________qyc1234" localSheetId="6">#REF!</definedName>
    <definedName name="_______________A01" localSheetId="13">#REF!</definedName>
    <definedName name="_______________A08" localSheetId="13">'[15]A01-1'!$A$5:$C$36</definedName>
    <definedName name="____1A01_" localSheetId="13">#REF!</definedName>
    <definedName name="____2A08_" localSheetId="13">'[17]A01-1'!$A$5:$C$36</definedName>
    <definedName name="____A01" localSheetId="13">#REF!</definedName>
    <definedName name="____A08" localSheetId="13">'[18]A01-1'!$A$5:$C$36</definedName>
    <definedName name="___1A01_" localSheetId="13">#REF!</definedName>
    <definedName name="___2A08_" localSheetId="13">'[15]A01-1'!$A$5:$C$36</definedName>
    <definedName name="___A01" localSheetId="13">#REF!</definedName>
    <definedName name="___A08" localSheetId="13">'[18]A01-1'!$A$5:$C$36</definedName>
    <definedName name="__1A01_" localSheetId="13">#REF!</definedName>
    <definedName name="__2A01_" localSheetId="13">#REF!</definedName>
    <definedName name="__2A08_" localSheetId="13">'[15]A01-1'!$A$5:$C$36</definedName>
    <definedName name="__4A08_" localSheetId="13">'[15]A01-1'!$A$5:$C$36</definedName>
    <definedName name="__A01" localSheetId="13">#REF!</definedName>
    <definedName name="__A08" localSheetId="13">'[15]A01-1'!$A$5:$C$36</definedName>
    <definedName name="_1A01_" localSheetId="13">#REF!</definedName>
    <definedName name="_2A01_" localSheetId="13">#REF!</definedName>
    <definedName name="_2A08_" localSheetId="13">'[19]A01-1'!$A$5:$C$36</definedName>
    <definedName name="_4A08_" localSheetId="13">'[15]A01-1'!$A$5:$C$36</definedName>
    <definedName name="_A01" localSheetId="13">#REF!</definedName>
    <definedName name="_A08" localSheetId="13">'[15]A01-1'!$A$5:$C$36</definedName>
    <definedName name="_a8756" localSheetId="13">'[20]A01-1'!$A$5:$C$36</definedName>
    <definedName name="_qyc1234" localSheetId="13">#REF!</definedName>
    <definedName name="Database" localSheetId="13" hidden="1">#REF!</definedName>
    <definedName name="_xlnm.Print_Titles" localSheetId="13">'13.'!$1:$3</definedName>
    <definedName name="_____________qyc1234" localSheetId="13">#REF!</definedName>
    <definedName name="地区名称" localSheetId="13">#REF!</definedName>
    <definedName name="支出" localSheetId="13">#REF!</definedName>
    <definedName name="_____________A01" localSheetId="13">#REF!</definedName>
    <definedName name="______________A08" localSheetId="13">'[21]A01-1'!$A$5:$C$36</definedName>
    <definedName name="__________qyc1234" localSheetId="13">#REF!</definedName>
    <definedName name="_________________A01" localSheetId="13">#REF!</definedName>
    <definedName name="__________________A08" localSheetId="13">'[20]A01-1'!$A$5:$C$36</definedName>
    <definedName name="_xlnm.Print_Area" localSheetId="13">'13.'!$A$1:$B$22</definedName>
    <definedName name="_______________A01" localSheetId="14">#REF!</definedName>
    <definedName name="_______________A08" localSheetId="14">'[15]A01-1'!$A$5:$C$36</definedName>
    <definedName name="____1A01_" localSheetId="14">#REF!</definedName>
    <definedName name="____2A08_" localSheetId="14">'[17]A01-1'!$A$5:$C$36</definedName>
    <definedName name="____A01" localSheetId="14">#REF!</definedName>
    <definedName name="____A08" localSheetId="14">'[18]A01-1'!$A$5:$C$36</definedName>
    <definedName name="___1A01_" localSheetId="14">#REF!</definedName>
    <definedName name="___2A08_" localSheetId="14">'[15]A01-1'!$A$5:$C$36</definedName>
    <definedName name="___A01" localSheetId="14">#REF!</definedName>
    <definedName name="___A08" localSheetId="14">'[18]A01-1'!$A$5:$C$36</definedName>
    <definedName name="__1A01_" localSheetId="14">#REF!</definedName>
    <definedName name="__2A01_" localSheetId="14">#REF!</definedName>
    <definedName name="__2A08_" localSheetId="14">'[15]A01-1'!$A$5:$C$36</definedName>
    <definedName name="__4A08_" localSheetId="14">'[15]A01-1'!$A$5:$C$36</definedName>
    <definedName name="__A01" localSheetId="14">#REF!</definedName>
    <definedName name="__A08" localSheetId="14">'[15]A01-1'!$A$5:$C$36</definedName>
    <definedName name="_1A01_" localSheetId="14">#REF!</definedName>
    <definedName name="_2A01_" localSheetId="14">#REF!</definedName>
    <definedName name="_2A08_" localSheetId="14">'[19]A01-1'!$A$5:$C$36</definedName>
    <definedName name="_4A08_" localSheetId="14">'[15]A01-1'!$A$5:$C$36</definedName>
    <definedName name="_A01" localSheetId="14">#REF!</definedName>
    <definedName name="_A08" localSheetId="14">'[15]A01-1'!$A$5:$C$36</definedName>
    <definedName name="_a8756" localSheetId="14">'[20]A01-1'!$A$5:$C$36</definedName>
    <definedName name="_qyc1234" localSheetId="14">#REF!</definedName>
    <definedName name="Database" localSheetId="14" hidden="1">#REF!</definedName>
    <definedName name="_xlnm.Print_Titles" localSheetId="14">'14.'!$1:$3</definedName>
    <definedName name="______________qyc1234" localSheetId="14">#REF!</definedName>
    <definedName name="地区名称" localSheetId="14">#REF!</definedName>
    <definedName name="支出" localSheetId="14">#REF!</definedName>
    <definedName name="_____________A01" localSheetId="14">#REF!</definedName>
    <definedName name="______________A08" localSheetId="14">'[21]A01-1'!$A$5:$C$36</definedName>
    <definedName name="__________qyc1234" localSheetId="14">#REF!</definedName>
    <definedName name="__________________A01" localSheetId="14">#REF!</definedName>
    <definedName name="___________________A08" localSheetId="14">'[20]A01-1'!$A$5:$C$36</definedName>
    <definedName name="_xlnm.Print_Area" localSheetId="14">'14.'!$A$1:$B$51</definedName>
    <definedName name="_______________A01" localSheetId="15">#REF!</definedName>
    <definedName name="_______________A08" localSheetId="15">'[15]A01-1'!$A$5:$C$36</definedName>
    <definedName name="____1A01_" localSheetId="15">#REF!</definedName>
    <definedName name="____2A08_" localSheetId="15">'[17]A01-1'!$A$5:$C$36</definedName>
    <definedName name="____A01" localSheetId="15">#REF!</definedName>
    <definedName name="____A08" localSheetId="15">'[18]A01-1'!$A$5:$C$36</definedName>
    <definedName name="___1A01_" localSheetId="15">#REF!</definedName>
    <definedName name="___2A08_" localSheetId="15">'[15]A01-1'!$A$5:$C$36</definedName>
    <definedName name="___A01" localSheetId="15">#REF!</definedName>
    <definedName name="___A08" localSheetId="15">'[18]A01-1'!$A$5:$C$36</definedName>
    <definedName name="__1A01_" localSheetId="15">#REF!</definedName>
    <definedName name="__2A01_" localSheetId="15">#REF!</definedName>
    <definedName name="__2A08_" localSheetId="15">'[15]A01-1'!$A$5:$C$36</definedName>
    <definedName name="__4A08_" localSheetId="15">'[15]A01-1'!$A$5:$C$36</definedName>
    <definedName name="__A01" localSheetId="15">#REF!</definedName>
    <definedName name="__A08" localSheetId="15">'[15]A01-1'!$A$5:$C$36</definedName>
    <definedName name="_1A01_" localSheetId="15">#REF!</definedName>
    <definedName name="_2A01_" localSheetId="15">#REF!</definedName>
    <definedName name="_2A08_" localSheetId="15">'[19]A01-1'!$A$5:$C$36</definedName>
    <definedName name="_4A08_" localSheetId="15">'[15]A01-1'!$A$5:$C$36</definedName>
    <definedName name="_A01" localSheetId="15">#REF!</definedName>
    <definedName name="_A08" localSheetId="15">'[15]A01-1'!$A$5:$C$36</definedName>
    <definedName name="_a8756" localSheetId="15">'[20]A01-1'!$A$5:$C$36</definedName>
    <definedName name="_qyc1234" localSheetId="15">#REF!</definedName>
    <definedName name="Database" localSheetId="15" hidden="1">#REF!</definedName>
    <definedName name="_______________qyc1234" localSheetId="15">#REF!</definedName>
    <definedName name="地区名称" localSheetId="15">#REF!</definedName>
    <definedName name="支出" localSheetId="15">#REF!</definedName>
    <definedName name="___________A01" localSheetId="15">#REF!</definedName>
    <definedName name="___________A08" localSheetId="15">'[16]A01-1'!$A$5:$C$36</definedName>
    <definedName name="_____________A01" localSheetId="15">#REF!</definedName>
    <definedName name="______________A08" localSheetId="15">'[21]A01-1'!$A$5:$C$36</definedName>
    <definedName name="__________qyc1234" localSheetId="15">#REF!</definedName>
    <definedName name="___________________A01" localSheetId="15">#REF!</definedName>
    <definedName name="____________________A08" localSheetId="15">'[20]A01-1'!$A$5:$C$36</definedName>
    <definedName name="_xlnm.Print_Area" localSheetId="15">'15.'!$A$1:$D$12</definedName>
    <definedName name="_______________A01" localSheetId="16">#REF!</definedName>
    <definedName name="_______________A08" localSheetId="16">'[15]A01-1'!$A$5:$C$36</definedName>
    <definedName name="____1A01_" localSheetId="16">#REF!</definedName>
    <definedName name="____2A08_" localSheetId="16">'[17]A01-1'!$A$5:$C$36</definedName>
    <definedName name="____A01" localSheetId="16">#REF!</definedName>
    <definedName name="____A08" localSheetId="16">'[18]A01-1'!$A$5:$C$36</definedName>
    <definedName name="___1A01_" localSheetId="16">#REF!</definedName>
    <definedName name="___2A08_" localSheetId="16">'[15]A01-1'!$A$5:$C$36</definedName>
    <definedName name="___A01" localSheetId="16">#REF!</definedName>
    <definedName name="___A08" localSheetId="16">'[18]A01-1'!$A$5:$C$36</definedName>
    <definedName name="__1A01_" localSheetId="16">#REF!</definedName>
    <definedName name="__2A01_" localSheetId="16">#REF!</definedName>
    <definedName name="__2A08_" localSheetId="16">'[15]A01-1'!$A$5:$C$36</definedName>
    <definedName name="__4A08_" localSheetId="16">'[15]A01-1'!$A$5:$C$36</definedName>
    <definedName name="__A01" localSheetId="16">#REF!</definedName>
    <definedName name="__A08" localSheetId="16">'[15]A01-1'!$A$5:$C$36</definedName>
    <definedName name="_1A01_" localSheetId="16">#REF!</definedName>
    <definedName name="_2A01_" localSheetId="16">#REF!</definedName>
    <definedName name="_2A08_" localSheetId="16">'[19]A01-1'!$A$5:$C$36</definedName>
    <definedName name="_4A08_" localSheetId="16">'[15]A01-1'!$A$5:$C$36</definedName>
    <definedName name="_A01" localSheetId="16">#REF!</definedName>
    <definedName name="_A08" localSheetId="16">'[15]A01-1'!$A$5:$C$36</definedName>
    <definedName name="_a8756" localSheetId="16">'[20]A01-1'!$A$5:$C$36</definedName>
    <definedName name="_qyc1234" localSheetId="16">#REF!</definedName>
    <definedName name="Database" localSheetId="16" hidden="1">#REF!</definedName>
    <definedName name="_xlnm.Print_Titles" localSheetId="16">'16.'!$1:$4</definedName>
    <definedName name="________________qyc1234" localSheetId="16">#REF!</definedName>
    <definedName name="地区名称" localSheetId="16">#REF!</definedName>
    <definedName name="支出" localSheetId="16">#REF!</definedName>
    <definedName name="_____________A01" localSheetId="16">#REF!</definedName>
    <definedName name="______________A08" localSheetId="16">'[21]A01-1'!$A$5:$C$36</definedName>
    <definedName name="__________qyc1234" localSheetId="16">#REF!</definedName>
    <definedName name="____________________A01" localSheetId="16">#REF!</definedName>
    <definedName name="_____________________A08" localSheetId="16">'[20]A01-1'!$A$5:$C$36</definedName>
    <definedName name="_xlnm.Print_Area" localSheetId="16">'16.'!$A$1:$B$23</definedName>
    <definedName name="_______________A01" localSheetId="18">#REF!</definedName>
    <definedName name="_______________A08" localSheetId="18">'[15]A01-1'!$A$5:$C$36</definedName>
    <definedName name="____1A01_" localSheetId="18">#REF!</definedName>
    <definedName name="____2A08_" localSheetId="18">'[17]A01-1'!$A$5:$C$36</definedName>
    <definedName name="____A01" localSheetId="18">#REF!</definedName>
    <definedName name="____A08" localSheetId="18">'[18]A01-1'!$A$5:$C$36</definedName>
    <definedName name="___1A01_" localSheetId="18">#REF!</definedName>
    <definedName name="___2A08_" localSheetId="18">'[15]A01-1'!$A$5:$C$36</definedName>
    <definedName name="___A01" localSheetId="18">#REF!</definedName>
    <definedName name="___A08" localSheetId="18">'[18]A01-1'!$A$5:$C$36</definedName>
    <definedName name="__1A01_" localSheetId="18">#REF!</definedName>
    <definedName name="__2A01_" localSheetId="18">#REF!</definedName>
    <definedName name="__2A08_" localSheetId="18">'[15]A01-1'!$A$5:$C$36</definedName>
    <definedName name="__4A08_" localSheetId="18">'[15]A01-1'!$A$5:$C$36</definedName>
    <definedName name="__A01" localSheetId="18">#REF!</definedName>
    <definedName name="__A08" localSheetId="18">'[15]A01-1'!$A$5:$C$36</definedName>
    <definedName name="_1A01_" localSheetId="18">#REF!</definedName>
    <definedName name="_2A01_" localSheetId="18">#REF!</definedName>
    <definedName name="_2A08_" localSheetId="18">'[19]A01-1'!$A$5:$C$36</definedName>
    <definedName name="_4A08_" localSheetId="18">'[15]A01-1'!$A$5:$C$36</definedName>
    <definedName name="_A01" localSheetId="18">#REF!</definedName>
    <definedName name="_A08" localSheetId="18">'[15]A01-1'!$A$5:$C$36</definedName>
    <definedName name="_a8756" localSheetId="18">'[20]A01-1'!$A$5:$C$36</definedName>
    <definedName name="_qyc1234" localSheetId="18">#REF!</definedName>
    <definedName name="Database" localSheetId="18" hidden="1">#REF!</definedName>
    <definedName name="_________________qyc1234" localSheetId="18">#REF!</definedName>
    <definedName name="地区名称" localSheetId="18">#REF!</definedName>
    <definedName name="支出" localSheetId="18">#REF!</definedName>
    <definedName name="____________A01" localSheetId="18">#REF!</definedName>
    <definedName name="____________A08" localSheetId="18">'[16]A01-1'!$A$5:$C$36</definedName>
    <definedName name="_____________A01" localSheetId="18">#REF!</definedName>
    <definedName name="______________A08" localSheetId="18">'[21]A01-1'!$A$5:$C$36</definedName>
    <definedName name="__________qyc1234" localSheetId="18">#REF!</definedName>
    <definedName name="_____________________A01" localSheetId="18">#REF!</definedName>
    <definedName name="______________________A08" localSheetId="18">'[20]A01-1'!$A$5:$C$36</definedName>
    <definedName name="_xlnm.Print_Area" localSheetId="18">'18.'!$A$1:$D$13</definedName>
    <definedName name="_______________A01" localSheetId="19">#REF!</definedName>
    <definedName name="_______________A08" localSheetId="19">'[22]A01-1'!$A$5:$C$36</definedName>
    <definedName name="____1A01_" localSheetId="19">#REF!</definedName>
    <definedName name="____2A08_" localSheetId="19">'[23]A01-1'!$A$5:$C$36</definedName>
    <definedName name="____A01" localSheetId="19">#REF!</definedName>
    <definedName name="____A08" localSheetId="19">'[26]A01-1'!$A$5:$C$36</definedName>
    <definedName name="___1A01_" localSheetId="19">#REF!</definedName>
    <definedName name="___2A08_" localSheetId="19">'[22]A01-1'!$A$5:$C$36</definedName>
    <definedName name="___A01" localSheetId="19">#REF!</definedName>
    <definedName name="___A08" localSheetId="19">'[26]A01-1'!$A$5:$C$36</definedName>
    <definedName name="__1A01_" localSheetId="19">#REF!</definedName>
    <definedName name="__2A01_" localSheetId="19">#REF!</definedName>
    <definedName name="__2A08_" localSheetId="19">'[22]A01-1'!$A$5:$C$36</definedName>
    <definedName name="__4A08_" localSheetId="19">'[22]A01-1'!$A$5:$C$36</definedName>
    <definedName name="__A01" localSheetId="19">#REF!</definedName>
    <definedName name="__A08" localSheetId="19">'[22]A01-1'!$A$5:$C$36</definedName>
    <definedName name="_1A01_" localSheetId="19">#REF!</definedName>
    <definedName name="_2A01_" localSheetId="19">#REF!</definedName>
    <definedName name="_2A08_" localSheetId="19">'[24]A01-1'!$A$5:$C$36</definedName>
    <definedName name="_4A08_" localSheetId="19">'[22]A01-1'!$A$5:$C$36</definedName>
    <definedName name="_A01" localSheetId="19">#REF!</definedName>
    <definedName name="_A08" localSheetId="19">'[22]A01-1'!$A$5:$C$36</definedName>
    <definedName name="_a8756" localSheetId="19">'[7]A01-1'!$A$5:$C$36</definedName>
    <definedName name="_qyc1234" localSheetId="19">#REF!</definedName>
    <definedName name="_____A01" localSheetId="19">#REF!</definedName>
    <definedName name="Database" localSheetId="19" hidden="1">#REF!</definedName>
    <definedName name="_xlnm.Print_Area" localSheetId="19">'19.'!$A$1:$B$10</definedName>
    <definedName name="__qyc1234" localSheetId="19">#REF!</definedName>
    <definedName name="地区名称" localSheetId="19">#REF!</definedName>
    <definedName name="支出" localSheetId="19">#REF!</definedName>
    <definedName name="______A01" localSheetId="19">#REF!</definedName>
    <definedName name="___qyc1234" localSheetId="19">#REF!</definedName>
    <definedName name="_________________________A01" localSheetId="19">#REF!</definedName>
    <definedName name="__________________________A08" localSheetId="19">'[8]A01-1'!$A$5:$C$36</definedName>
    <definedName name="_____________________qyc1234" localSheetId="19">#REF!</definedName>
    <definedName name="_______A01" localSheetId="19">#REF!</definedName>
    <definedName name="_______A08" localSheetId="19">'[8]A01-1'!$A$5:$C$36</definedName>
    <definedName name="____qyc1234" localSheetId="19">#REF!</definedName>
    <definedName name="_____A08" localSheetId="19">'[7]A01-1'!$A$5:$C$36</definedName>
    <definedName name="_xlnm.Print_Titles" localSheetId="19">'19.'!$1:$3</definedName>
    <definedName name="______A08" localSheetId="19">'[7]A01-1'!$A$5:$C$36</definedName>
    <definedName name="____________A01" localSheetId="19">#REF!</definedName>
    <definedName name="____________A08" localSheetId="19">'[9]A01-1'!$A$5:$C$36</definedName>
    <definedName name="___________A01" localSheetId="19">#REF!</definedName>
    <definedName name="___________A08" localSheetId="19">'[9]A01-1'!$A$5:$C$36</definedName>
    <definedName name="__________A01" localSheetId="19">#REF!</definedName>
    <definedName name="__________A08" localSheetId="19">'[9]A01-1'!$A$5:$C$36</definedName>
    <definedName name="_________qyc1234" localSheetId="19">#REF!</definedName>
    <definedName name="________A08" localSheetId="19">'[9]A01-1'!$A$5:$C$36</definedName>
    <definedName name="________qyc1234" localSheetId="19">#REF!</definedName>
    <definedName name="_______qyc1234" localSheetId="19">#REF!</definedName>
    <definedName name="_xlnm._FilterDatabase" localSheetId="13" hidden="1">'13.'!$A$3:$B$20</definedName>
    <definedName name="_xlnm._FilterDatabase" localSheetId="14" hidden="1">'14.'!$A$3:$B$49</definedName>
    <definedName name="_xlnm._FilterDatabase" localSheetId="16" hidden="1">'16.'!$A$4:$B$23</definedName>
    <definedName name="_______________A01" localSheetId="11">#REF!</definedName>
    <definedName name="_______________A08" localSheetId="11">'[27]A01-1'!$A$5:$C$36</definedName>
    <definedName name="____1A01_" localSheetId="11">#REF!</definedName>
    <definedName name="____2A08_" localSheetId="11">'[28]A01-1'!$A$5:$C$36</definedName>
    <definedName name="____A01" localSheetId="11">#REF!</definedName>
    <definedName name="____A08" localSheetId="11">'[29]A01-1'!$A$5:$C$36</definedName>
    <definedName name="___1A01_" localSheetId="11">#REF!</definedName>
    <definedName name="___2A08_" localSheetId="11">'[27]A01-1'!$A$5:$C$36</definedName>
    <definedName name="___A01" localSheetId="11">#REF!</definedName>
    <definedName name="___A08" localSheetId="11">'[29]A01-1'!$A$5:$C$36</definedName>
    <definedName name="__1A01_" localSheetId="11">#REF!</definedName>
    <definedName name="__2A01_" localSheetId="11">#REF!</definedName>
    <definedName name="__2A08_" localSheetId="11">'[27]A01-1'!$A$5:$C$36</definedName>
    <definedName name="__4A08_" localSheetId="11">'[27]A01-1'!$A$5:$C$36</definedName>
    <definedName name="__A01" localSheetId="11">#REF!</definedName>
    <definedName name="__A08" localSheetId="11">'[27]A01-1'!$A$5:$C$36</definedName>
    <definedName name="_1A01_" localSheetId="11">#REF!</definedName>
    <definedName name="_2A01_" localSheetId="11">#REF!</definedName>
    <definedName name="_2A08_" localSheetId="11">'[30]A01-1'!$A$5:$C$36</definedName>
    <definedName name="_4A08_" localSheetId="11">'[27]A01-1'!$A$5:$C$36</definedName>
    <definedName name="_A01" localSheetId="11">#REF!</definedName>
    <definedName name="_A08" localSheetId="11">'[27]A01-1'!$A$5:$C$36</definedName>
    <definedName name="_a8756" localSheetId="11">'[31]A01-1'!$A$5:$C$36</definedName>
    <definedName name="_qyc1234" localSheetId="11">#REF!</definedName>
    <definedName name="___________________________A01" localSheetId="11">#REF!</definedName>
    <definedName name="____________________________A08" localSheetId="11">'[31]A01-1'!$A$5:$C$36</definedName>
    <definedName name="Database" localSheetId="11" hidden="1">#REF!</definedName>
    <definedName name="_xlnm.Print_Area" localSheetId="11">'11.'!$A$1:$D$12</definedName>
    <definedName name="_xlnm.Print_Titles" localSheetId="11">'11.'!$1:$3</definedName>
    <definedName name="_______________________qyc1234" localSheetId="11">#REF!</definedName>
    <definedName name="地区名称" localSheetId="11">#REF!</definedName>
    <definedName name="支出" localSheetId="11">#REF!</definedName>
    <definedName name="_xlnm._FilterDatabase" localSheetId="11" hidden="1">'11.'!$A$3:$G$11</definedName>
    <definedName name="_______________A01" localSheetId="27">#REF!</definedName>
    <definedName name="_______________A08" localSheetId="27">'[27]A01-1'!$A$5:$C$36</definedName>
    <definedName name="____1A01_" localSheetId="27">#REF!</definedName>
    <definedName name="____2A08_" localSheetId="27">'[28]A01-1'!$A$5:$C$36</definedName>
    <definedName name="____A01" localSheetId="27">#REF!</definedName>
    <definedName name="____A08" localSheetId="27">'[29]A01-1'!$A$5:$C$36</definedName>
    <definedName name="___1A01_" localSheetId="27">#REF!</definedName>
    <definedName name="___2A08_" localSheetId="27">'[27]A01-1'!$A$5:$C$36</definedName>
    <definedName name="___A01" localSheetId="27">#REF!</definedName>
    <definedName name="___A08" localSheetId="27">'[29]A01-1'!$A$5:$C$36</definedName>
    <definedName name="__1A01_" localSheetId="27">#REF!</definedName>
    <definedName name="__2A01_" localSheetId="27">#REF!</definedName>
    <definedName name="__2A08_" localSheetId="27">'[27]A01-1'!$A$5:$C$36</definedName>
    <definedName name="__4A08_" localSheetId="27">'[27]A01-1'!$A$5:$C$36</definedName>
    <definedName name="__A01" localSheetId="27">#REF!</definedName>
    <definedName name="__A08" localSheetId="27">'[27]A01-1'!$A$5:$C$36</definedName>
    <definedName name="_1A01_" localSheetId="27">#REF!</definedName>
    <definedName name="_2A01_" localSheetId="27">#REF!</definedName>
    <definedName name="_2A08_" localSheetId="27">'[30]A01-1'!$A$5:$C$36</definedName>
    <definedName name="_4A08_" localSheetId="27">'[27]A01-1'!$A$5:$C$36</definedName>
    <definedName name="_A01" localSheetId="27">#REF!</definedName>
    <definedName name="_A08" localSheetId="27">'[27]A01-1'!$A$5:$C$36</definedName>
    <definedName name="_a8756" localSheetId="27">'[31]A01-1'!$A$5:$C$36</definedName>
    <definedName name="_qyc1234" localSheetId="27">#REF!</definedName>
    <definedName name="_____________________________A01" localSheetId="27">#REF!</definedName>
    <definedName name="______________________________A08" localSheetId="27">'[31]A01-1'!$A$5:$C$36</definedName>
    <definedName name="Database" localSheetId="27" hidden="1">#REF!</definedName>
    <definedName name="_xlnm.Print_Titles" localSheetId="27">'27.'!$1:$3</definedName>
    <definedName name="_________________________qyc1234" localSheetId="27">#REF!</definedName>
    <definedName name="地区名称" localSheetId="27">#REF!</definedName>
    <definedName name="支出" localSheetId="27">#REF!</definedName>
    <definedName name="_xlnm._FilterDatabase" localSheetId="27" hidden="1">'27.'!$A$3:$HT$45</definedName>
    <definedName name="_______________A01" localSheetId="28">#REF!</definedName>
    <definedName name="_______________A08" localSheetId="28">'[27]A01-1'!$A$5:$C$36</definedName>
    <definedName name="____1A01_" localSheetId="28">#REF!</definedName>
    <definedName name="____2A08_" localSheetId="28">'[28]A01-1'!$A$5:$C$36</definedName>
    <definedName name="____A01" localSheetId="28">#REF!</definedName>
    <definedName name="____A08" localSheetId="28">'[29]A01-1'!$A$5:$C$36</definedName>
    <definedName name="___1A01_" localSheetId="28">#REF!</definedName>
    <definedName name="___2A08_" localSheetId="28">'[27]A01-1'!$A$5:$C$36</definedName>
    <definedName name="___A01" localSheetId="28">#REF!</definedName>
    <definedName name="___A08" localSheetId="28">'[29]A01-1'!$A$5:$C$36</definedName>
    <definedName name="__1A01_" localSheetId="28">#REF!</definedName>
    <definedName name="__2A01_" localSheetId="28">#REF!</definedName>
    <definedName name="__2A08_" localSheetId="28">'[27]A01-1'!$A$5:$C$36</definedName>
    <definedName name="__4A08_" localSheetId="28">'[27]A01-1'!$A$5:$C$36</definedName>
    <definedName name="__A01" localSheetId="28">#REF!</definedName>
    <definedName name="__A08" localSheetId="28">'[27]A01-1'!$A$5:$C$36</definedName>
    <definedName name="_1A01_" localSheetId="28">#REF!</definedName>
    <definedName name="_2A01_" localSheetId="28">#REF!</definedName>
    <definedName name="_2A08_" localSheetId="28">'[30]A01-1'!$A$5:$C$36</definedName>
    <definedName name="_4A08_" localSheetId="28">'[27]A01-1'!$A$5:$C$36</definedName>
    <definedName name="_A01" localSheetId="28">#REF!</definedName>
    <definedName name="_A08" localSheetId="28">'[27]A01-1'!$A$5:$C$36</definedName>
    <definedName name="_a8756" localSheetId="28">'[31]A01-1'!$A$5:$C$36</definedName>
    <definedName name="_qyc1234" localSheetId="28">#REF!</definedName>
    <definedName name="______________________________A01" localSheetId="28">#REF!</definedName>
    <definedName name="_______________________________A08" localSheetId="28">'[31]A01-1'!$A$5:$C$36</definedName>
    <definedName name="Database" localSheetId="28" hidden="1">#REF!</definedName>
    <definedName name="_xlnm.Print_Titles" localSheetId="28">'28.'!$1:$3</definedName>
    <definedName name="__________________________qyc1234" localSheetId="28">#REF!</definedName>
    <definedName name="地区名称" localSheetId="28">#REF!</definedName>
    <definedName name="支出" localSheetId="28">#REF!</definedName>
    <definedName name="_______________A01" localSheetId="29">#REF!</definedName>
    <definedName name="_______________A08" localSheetId="29">'[27]A01-1'!$A$5:$C$36</definedName>
    <definedName name="____1A01_" localSheetId="29">#REF!</definedName>
    <definedName name="____2A08_" localSheetId="29">'[28]A01-1'!$A$5:$C$36</definedName>
    <definedName name="____A01" localSheetId="29">#REF!</definedName>
    <definedName name="____A08" localSheetId="29">'[29]A01-1'!$A$5:$C$36</definedName>
    <definedName name="___1A01_" localSheetId="29">#REF!</definedName>
    <definedName name="___2A08_" localSheetId="29">'[27]A01-1'!$A$5:$C$36</definedName>
    <definedName name="___A01" localSheetId="29">#REF!</definedName>
    <definedName name="___A08" localSheetId="29">'[29]A01-1'!$A$5:$C$36</definedName>
    <definedName name="__1A01_" localSheetId="29">#REF!</definedName>
    <definedName name="__2A01_" localSheetId="29">#REF!</definedName>
    <definedName name="__2A08_" localSheetId="29">'[27]A01-1'!$A$5:$C$36</definedName>
    <definedName name="__4A08_" localSheetId="29">'[27]A01-1'!$A$5:$C$36</definedName>
    <definedName name="__A01" localSheetId="29">#REF!</definedName>
    <definedName name="__A08" localSheetId="29">'[27]A01-1'!$A$5:$C$36</definedName>
    <definedName name="_1A01_" localSheetId="29">#REF!</definedName>
    <definedName name="_2A01_" localSheetId="29">#REF!</definedName>
    <definedName name="_2A08_" localSheetId="29">'[30]A01-1'!$A$5:$C$36</definedName>
    <definedName name="_4A08_" localSheetId="29">'[27]A01-1'!$A$5:$C$36</definedName>
    <definedName name="_A01" localSheetId="29">#REF!</definedName>
    <definedName name="_A08" localSheetId="29">'[27]A01-1'!$A$5:$C$36</definedName>
    <definedName name="_a8756" localSheetId="29">'[31]A01-1'!$A$5:$C$36</definedName>
    <definedName name="_qyc1234" localSheetId="29">#REF!</definedName>
    <definedName name="_______________________________A01" localSheetId="29">#REF!</definedName>
    <definedName name="________________________________A08" localSheetId="29">'[31]A01-1'!$A$5:$C$36</definedName>
    <definedName name="Database" localSheetId="29" hidden="1">#REF!</definedName>
    <definedName name="___________________________qyc1234" localSheetId="29">#REF!</definedName>
    <definedName name="地区名称" localSheetId="29">#REF!</definedName>
    <definedName name="支出" localSheetId="29">#REF!</definedName>
    <definedName name="_______________A01" localSheetId="30">#REF!</definedName>
    <definedName name="_______________A08" localSheetId="30">'[27]A01-1'!$A$5:$C$36</definedName>
    <definedName name="____1A01_" localSheetId="30">#REF!</definedName>
    <definedName name="____2A08_" localSheetId="30">'[28]A01-1'!$A$5:$C$36</definedName>
    <definedName name="____A01" localSheetId="30">#REF!</definedName>
    <definedName name="____A08" localSheetId="30">'[29]A01-1'!$A$5:$C$36</definedName>
    <definedName name="___1A01_" localSheetId="30">#REF!</definedName>
    <definedName name="___2A08_" localSheetId="30">'[27]A01-1'!$A$5:$C$36</definedName>
    <definedName name="___A01" localSheetId="30">#REF!</definedName>
    <definedName name="___A08" localSheetId="30">'[29]A01-1'!$A$5:$C$36</definedName>
    <definedName name="__1A01_" localSheetId="30">#REF!</definedName>
    <definedName name="__2A01_" localSheetId="30">#REF!</definedName>
    <definedName name="__2A08_" localSheetId="30">'[27]A01-1'!$A$5:$C$36</definedName>
    <definedName name="__4A08_" localSheetId="30">'[27]A01-1'!$A$5:$C$36</definedName>
    <definedName name="__A01" localSheetId="30">#REF!</definedName>
    <definedName name="__A08" localSheetId="30">'[27]A01-1'!$A$5:$C$36</definedName>
    <definedName name="_1A01_" localSheetId="30">#REF!</definedName>
    <definedName name="_2A01_" localSheetId="30">#REF!</definedName>
    <definedName name="_2A08_" localSheetId="30">'[30]A01-1'!$A$5:$C$36</definedName>
    <definedName name="_4A08_" localSheetId="30">'[27]A01-1'!$A$5:$C$36</definedName>
    <definedName name="_A01" localSheetId="30">#REF!</definedName>
    <definedName name="_A08" localSheetId="30">'[27]A01-1'!$A$5:$C$36</definedName>
    <definedName name="_a8756" localSheetId="30">'[31]A01-1'!$A$5:$C$36</definedName>
    <definedName name="_qyc1234" localSheetId="30">#REF!</definedName>
    <definedName name="________________________________A01" localSheetId="30">#REF!</definedName>
    <definedName name="_________________________________A08" localSheetId="30">'[31]A01-1'!$A$5:$C$36</definedName>
    <definedName name="Database" localSheetId="30" hidden="1">#REF!</definedName>
    <definedName name="_xlnm.Print_Titles" localSheetId="30">'30.'!$1:$3</definedName>
    <definedName name="____________________________qyc1234" localSheetId="30">#REF!</definedName>
    <definedName name="地区名称" localSheetId="30">#REF!</definedName>
    <definedName name="支出" localSheetId="30">#REF!</definedName>
    <definedName name="_______________A01" localSheetId="31">#REF!</definedName>
    <definedName name="_______________A08" localSheetId="31">'[27]A01-1'!$A$5:$C$36</definedName>
    <definedName name="____1A01_" localSheetId="31">#REF!</definedName>
    <definedName name="____2A08_" localSheetId="31">'[28]A01-1'!$A$5:$C$36</definedName>
    <definedName name="____A01" localSheetId="31">#REF!</definedName>
    <definedName name="____A08" localSheetId="31">'[29]A01-1'!$A$5:$C$36</definedName>
    <definedName name="___1A01_" localSheetId="31">#REF!</definedName>
    <definedName name="___2A08_" localSheetId="31">'[27]A01-1'!$A$5:$C$36</definedName>
    <definedName name="___A01" localSheetId="31">#REF!</definedName>
    <definedName name="___A08" localSheetId="31">'[29]A01-1'!$A$5:$C$36</definedName>
    <definedName name="__1A01_" localSheetId="31">#REF!</definedName>
    <definedName name="__2A01_" localSheetId="31">#REF!</definedName>
    <definedName name="__2A08_" localSheetId="31">'[27]A01-1'!$A$5:$C$36</definedName>
    <definedName name="__4A08_" localSheetId="31">'[27]A01-1'!$A$5:$C$36</definedName>
    <definedName name="__A01" localSheetId="31">#REF!</definedName>
    <definedName name="__A08" localSheetId="31">'[27]A01-1'!$A$5:$C$36</definedName>
    <definedName name="_1A01_" localSheetId="31">#REF!</definedName>
    <definedName name="_2A01_" localSheetId="31">#REF!</definedName>
    <definedName name="_2A08_" localSheetId="31">'[30]A01-1'!$A$5:$C$36</definedName>
    <definedName name="_4A08_" localSheetId="31">'[27]A01-1'!$A$5:$C$36</definedName>
    <definedName name="_A01" localSheetId="31">#REF!</definedName>
    <definedName name="_A08" localSheetId="31">'[27]A01-1'!$A$5:$C$36</definedName>
    <definedName name="_a8756" localSheetId="31">'[31]A01-1'!$A$5:$C$36</definedName>
    <definedName name="_qyc1234" localSheetId="31">#REF!</definedName>
    <definedName name="_________________________________A01" localSheetId="31">#REF!</definedName>
    <definedName name="__________________________________A08" localSheetId="31">'[31]A01-1'!$A$5:$C$36</definedName>
    <definedName name="Database" localSheetId="31" hidden="1">#REF!</definedName>
    <definedName name="_xlnm.Print_Titles" localSheetId="31">'31.'!$1:$3</definedName>
    <definedName name="_____________________________qyc1234" localSheetId="31">#REF!</definedName>
    <definedName name="地区名称" localSheetId="31">#REF!</definedName>
    <definedName name="支出" localSheetId="31">#REF!</definedName>
    <definedName name="_______________A01" localSheetId="32">#REF!</definedName>
    <definedName name="_______________A08" localSheetId="32">'[27]A01-1'!$A$5:$C$36</definedName>
    <definedName name="____1A01_" localSheetId="32">#REF!</definedName>
    <definedName name="____2A08_" localSheetId="32">'[28]A01-1'!$A$5:$C$36</definedName>
    <definedName name="____A01" localSheetId="32">#REF!</definedName>
    <definedName name="____A08" localSheetId="32">'[29]A01-1'!$A$5:$C$36</definedName>
    <definedName name="___1A01_" localSheetId="32">#REF!</definedName>
    <definedName name="___2A08_" localSheetId="32">'[27]A01-1'!$A$5:$C$36</definedName>
    <definedName name="___A01" localSheetId="32">#REF!</definedName>
    <definedName name="___A08" localSheetId="32">'[29]A01-1'!$A$5:$C$36</definedName>
    <definedName name="__1A01_" localSheetId="32">#REF!</definedName>
    <definedName name="__2A01_" localSheetId="32">#REF!</definedName>
    <definedName name="__2A08_" localSheetId="32">'[27]A01-1'!$A$5:$C$36</definedName>
    <definedName name="__4A08_" localSheetId="32">'[27]A01-1'!$A$5:$C$36</definedName>
    <definedName name="__A01" localSheetId="32">#REF!</definedName>
    <definedName name="__A08" localSheetId="32">'[27]A01-1'!$A$5:$C$36</definedName>
    <definedName name="_1A01_" localSheetId="32">#REF!</definedName>
    <definedName name="_2A01_" localSheetId="32">#REF!</definedName>
    <definedName name="_2A08_" localSheetId="32">'[30]A01-1'!$A$5:$C$36</definedName>
    <definedName name="_4A08_" localSheetId="32">'[27]A01-1'!$A$5:$C$36</definedName>
    <definedName name="_A01" localSheetId="32">#REF!</definedName>
    <definedName name="_A08" localSheetId="32">'[27]A01-1'!$A$5:$C$36</definedName>
    <definedName name="_a8756" localSheetId="32">'[31]A01-1'!$A$5:$C$36</definedName>
    <definedName name="_qyc1234" localSheetId="32">#REF!</definedName>
    <definedName name="__________________________________A01" localSheetId="32">#REF!</definedName>
    <definedName name="___________________________________A08" localSheetId="32">'[31]A01-1'!$A$5:$C$36</definedName>
    <definedName name="Database" localSheetId="32" hidden="1">#REF!</definedName>
    <definedName name="______________________________qyc1234" localSheetId="32">#REF!</definedName>
    <definedName name="地区名称" localSheetId="32">#REF!</definedName>
    <definedName name="支出" localSheetId="32">#REF!</definedName>
    <definedName name="_______________A01" localSheetId="20">#REF!</definedName>
    <definedName name="_______________A08" localSheetId="20">'[37]A01-1'!$A$5:$C$36</definedName>
    <definedName name="_____________A01" localSheetId="20">#REF!</definedName>
    <definedName name="_____________A08" localSheetId="20">'[44]A01-1'!$A$5:$C$36</definedName>
    <definedName name="____________A01" localSheetId="20">#REF!</definedName>
    <definedName name="___________A01" localSheetId="20">#REF!</definedName>
    <definedName name="__________A01" localSheetId="20">#REF!</definedName>
    <definedName name="__________qyc1234" localSheetId="20">#REF!</definedName>
    <definedName name="_________A01" localSheetId="20">#REF!</definedName>
    <definedName name="_________qyc1234" localSheetId="20">#REF!</definedName>
    <definedName name="________A01" localSheetId="20">#REF!</definedName>
    <definedName name="________qyc1234" localSheetId="20">#REF!</definedName>
    <definedName name="_______A01" localSheetId="20">#REF!</definedName>
    <definedName name="_______A08" localSheetId="20">'[43]A01-1'!$A$5:$C$36</definedName>
    <definedName name="_______qyc1234" localSheetId="20">#REF!</definedName>
    <definedName name="______A01" localSheetId="20">#REF!</definedName>
    <definedName name="______qyc1234" localSheetId="20">#REF!</definedName>
    <definedName name="_____A01" localSheetId="20">#REF!</definedName>
    <definedName name="_____qyc1234" localSheetId="20">#REF!</definedName>
    <definedName name="____1A01_" localSheetId="20">#REF!</definedName>
    <definedName name="____2A08_" localSheetId="20">'[38]A01-1'!$A$5:$C$36</definedName>
    <definedName name="____A01" localSheetId="20">#REF!</definedName>
    <definedName name="____A08" localSheetId="20">'[39]A01-1'!$A$5:$C$36</definedName>
    <definedName name="____qyc1234" localSheetId="20">#REF!</definedName>
    <definedName name="___1A01_" localSheetId="20">#REF!</definedName>
    <definedName name="___2A08_" localSheetId="20">'[37]A01-1'!$A$5:$C$36</definedName>
    <definedName name="___A01" localSheetId="20">#REF!</definedName>
    <definedName name="___A08" localSheetId="20">'[39]A01-1'!$A$5:$C$36</definedName>
    <definedName name="___qyc1234" localSheetId="20">#REF!</definedName>
    <definedName name="__1A01_" localSheetId="20">#REF!</definedName>
    <definedName name="__2A01_" localSheetId="20">#REF!</definedName>
    <definedName name="__2A08_" localSheetId="20">'[37]A01-1'!$A$5:$C$36</definedName>
    <definedName name="__4A08_" localSheetId="20">'[37]A01-1'!$A$5:$C$36</definedName>
    <definedName name="__A01" localSheetId="20">#REF!</definedName>
    <definedName name="__A08" localSheetId="20">'[37]A01-1'!$A$5:$C$36</definedName>
    <definedName name="__qyc1234" localSheetId="20">#REF!</definedName>
    <definedName name="_1A01_" localSheetId="20">#REF!</definedName>
    <definedName name="_2A01_" localSheetId="20">#REF!</definedName>
    <definedName name="_2A08_" localSheetId="20">'[40]A01-1'!$A$5:$C$36</definedName>
    <definedName name="_4A08_" localSheetId="20">'[37]A01-1'!$A$5:$C$36</definedName>
    <definedName name="_A01" localSheetId="20">#REF!</definedName>
    <definedName name="_A08" localSheetId="20">'[37]A01-1'!$A$5:$C$36</definedName>
    <definedName name="_a8756" localSheetId="20">'[41]A01-1'!$A$5:$C$36</definedName>
    <definedName name="_xlnm._FilterDatabase" localSheetId="20" hidden="1">'20.'!$A$3:$C$19</definedName>
    <definedName name="_qyc1234" localSheetId="20">#REF!</definedName>
    <definedName name="______________A01" localSheetId="20">#REF!</definedName>
    <definedName name="________________A01">#REF!</definedName>
    <definedName name="_____A08" localSheetId="20">'[41]A01-1'!$A$5:$C$36</definedName>
    <definedName name="_________________A08">'[36]A01-1'!$A$5:$C$36</definedName>
    <definedName name="Database" localSheetId="20" hidden="1">#REF!</definedName>
    <definedName name="_xlnm.Print_Titles" localSheetId="20">'20.'!$1:$3</definedName>
    <definedName name="___________qyc1234" localSheetId="20">#REF!</definedName>
    <definedName name="____________qyc1234">#REF!</definedName>
    <definedName name="地区名称" localSheetId="20">#REF!</definedName>
    <definedName name="分类" localSheetId="20">#REF!</definedName>
    <definedName name="市州" localSheetId="20">[45]Sheet1!$A$2:$U$2</definedName>
    <definedName name="行业" localSheetId="20">[45]Sheet1!$W$2:$W$9</definedName>
    <definedName name="形式" localSheetId="20">#REF!</definedName>
    <definedName name="支出" localSheetId="20">#REF!</definedName>
    <definedName name="_______________A01" localSheetId="21">#REF!</definedName>
    <definedName name="_______________A08" localSheetId="21">'[37]A01-1'!$A$5:$C$36</definedName>
    <definedName name="_____________A01" localSheetId="21">#REF!</definedName>
    <definedName name="_____________A08" localSheetId="21">'[44]A01-1'!$A$5:$C$36</definedName>
    <definedName name="____________A01" localSheetId="21">#REF!</definedName>
    <definedName name="___________A01" localSheetId="21">#REF!</definedName>
    <definedName name="__________A01" localSheetId="21">#REF!</definedName>
    <definedName name="__________qyc1234" localSheetId="21">#REF!</definedName>
    <definedName name="_________A01" localSheetId="21">#REF!</definedName>
    <definedName name="_________qyc1234" localSheetId="21">#REF!</definedName>
    <definedName name="________A01" localSheetId="21">#REF!</definedName>
    <definedName name="________qyc1234" localSheetId="21">#REF!</definedName>
    <definedName name="_______A01" localSheetId="21">#REF!</definedName>
    <definedName name="_______A08" localSheetId="21">'[43]A01-1'!$A$5:$C$36</definedName>
    <definedName name="_______qyc1234" localSheetId="21">#REF!</definedName>
    <definedName name="______A01" localSheetId="21">#REF!</definedName>
    <definedName name="______qyc1234" localSheetId="21">#REF!</definedName>
    <definedName name="_____A01" localSheetId="21">#REF!</definedName>
    <definedName name="_____qyc1234" localSheetId="21">#REF!</definedName>
    <definedName name="____1A01_" localSheetId="21">#REF!</definedName>
    <definedName name="____2A08_" localSheetId="21">'[38]A01-1'!$A$5:$C$36</definedName>
    <definedName name="____A01" localSheetId="21">#REF!</definedName>
    <definedName name="____A08" localSheetId="21">'[39]A01-1'!$A$5:$C$36</definedName>
    <definedName name="____qyc1234" localSheetId="21">#REF!</definedName>
    <definedName name="___1A01_" localSheetId="21">#REF!</definedName>
    <definedName name="___2A08_" localSheetId="21">'[37]A01-1'!$A$5:$C$36</definedName>
    <definedName name="___A01" localSheetId="21">#REF!</definedName>
    <definedName name="___A08" localSheetId="21">'[39]A01-1'!$A$5:$C$36</definedName>
    <definedName name="___qyc1234" localSheetId="21">#REF!</definedName>
    <definedName name="__1A01_" localSheetId="21">#REF!</definedName>
    <definedName name="__2A01_" localSheetId="21">#REF!</definedName>
    <definedName name="__2A08_" localSheetId="21">'[37]A01-1'!$A$5:$C$36</definedName>
    <definedName name="__4A08_" localSheetId="21">'[37]A01-1'!$A$5:$C$36</definedName>
    <definedName name="__A01" localSheetId="21">#REF!</definedName>
    <definedName name="__A08" localSheetId="21">'[37]A01-1'!$A$5:$C$36</definedName>
    <definedName name="__qyc1234" localSheetId="21">#REF!</definedName>
    <definedName name="_1A01_" localSheetId="21">#REF!</definedName>
    <definedName name="_2A01_" localSheetId="21">#REF!</definedName>
    <definedName name="_2A08_" localSheetId="21">'[40]A01-1'!$A$5:$C$36</definedName>
    <definedName name="_4A08_" localSheetId="21">'[37]A01-1'!$A$5:$C$36</definedName>
    <definedName name="_A01" localSheetId="21">#REF!</definedName>
    <definedName name="_A08" localSheetId="21">'[37]A01-1'!$A$5:$C$36</definedName>
    <definedName name="_a8756" localSheetId="21">'[41]A01-1'!$A$5:$C$36</definedName>
    <definedName name="_xlnm._FilterDatabase" localSheetId="21" hidden="1">'21.'!$A$3:$D$19</definedName>
    <definedName name="_qyc1234" localSheetId="21">#REF!</definedName>
    <definedName name="______________A01" localSheetId="21">#REF!</definedName>
    <definedName name="_____A08" localSheetId="21">'[41]A01-1'!$A$5:$C$36</definedName>
    <definedName name="Database" localSheetId="21" hidden="1">#REF!</definedName>
    <definedName name="_xlnm.Print_Titles" localSheetId="21">'21.'!$1:$1</definedName>
    <definedName name="___________qyc1234" localSheetId="21">#REF!</definedName>
    <definedName name="地区名称" localSheetId="21">#REF!</definedName>
    <definedName name="分类" localSheetId="21">#REF!</definedName>
    <definedName name="市州" localSheetId="21">[45]Sheet1!$A$2:$U$2</definedName>
    <definedName name="行业" localSheetId="21">[45]Sheet1!$W$2:$W$9</definedName>
    <definedName name="形式" localSheetId="21">#REF!</definedName>
    <definedName name="支出" localSheetId="21">#REF!</definedName>
    <definedName name="_______________A01" localSheetId="22">#REF!</definedName>
    <definedName name="_______________A08" localSheetId="22">'[37]A01-1'!$A$5:$C$36</definedName>
    <definedName name="_____________A01" localSheetId="22">#REF!</definedName>
    <definedName name="_____________A08" localSheetId="22">'[44]A01-1'!$A$5:$C$36</definedName>
    <definedName name="____________A01" localSheetId="22">#REF!</definedName>
    <definedName name="___________A01" localSheetId="22">#REF!</definedName>
    <definedName name="__________A01" localSheetId="22">#REF!</definedName>
    <definedName name="__________qyc1234" localSheetId="22">#REF!</definedName>
    <definedName name="_________A01" localSheetId="22">#REF!</definedName>
    <definedName name="_________qyc1234" localSheetId="22">#REF!</definedName>
    <definedName name="________A01" localSheetId="22">#REF!</definedName>
    <definedName name="________qyc1234" localSheetId="22">#REF!</definedName>
    <definedName name="_______A01" localSheetId="22">#REF!</definedName>
    <definedName name="_______A08" localSheetId="22">'[43]A01-1'!$A$5:$C$36</definedName>
    <definedName name="_______qyc1234" localSheetId="22">#REF!</definedName>
    <definedName name="______A01" localSheetId="22">#REF!</definedName>
    <definedName name="______qyc1234" localSheetId="22">#REF!</definedName>
    <definedName name="_____A01" localSheetId="22">#REF!</definedName>
    <definedName name="_____qyc1234" localSheetId="22">#REF!</definedName>
    <definedName name="____1A01_" localSheetId="22">#REF!</definedName>
    <definedName name="____2A08_" localSheetId="22">'[38]A01-1'!$A$5:$C$36</definedName>
    <definedName name="____A01" localSheetId="22">#REF!</definedName>
    <definedName name="____A08" localSheetId="22">'[42]A01-1'!$A$5:$C$36</definedName>
    <definedName name="____qyc1234" localSheetId="22">#REF!</definedName>
    <definedName name="___1A01_" localSheetId="22">#REF!</definedName>
    <definedName name="___2A08_" localSheetId="22">'[37]A01-1'!$A$5:$C$36</definedName>
    <definedName name="___A01" localSheetId="22">#REF!</definedName>
    <definedName name="___A08" localSheetId="22">'[42]A01-1'!$A$5:$C$36</definedName>
    <definedName name="___qyc1234" localSheetId="22">#REF!</definedName>
    <definedName name="__1A01_" localSheetId="22">#REF!</definedName>
    <definedName name="__2A01_" localSheetId="22">#REF!</definedName>
    <definedName name="__2A08_" localSheetId="22">'[37]A01-1'!$A$5:$C$36</definedName>
    <definedName name="__4A08_" localSheetId="22">'[37]A01-1'!$A$5:$C$36</definedName>
    <definedName name="__A01" localSheetId="22">#REF!</definedName>
    <definedName name="__A08" localSheetId="22">'[37]A01-1'!$A$5:$C$36</definedName>
    <definedName name="__qyc1234" localSheetId="22">#REF!</definedName>
    <definedName name="_1A01_" localSheetId="22">#REF!</definedName>
    <definedName name="_2A01_" localSheetId="22">#REF!</definedName>
    <definedName name="_2A08_" localSheetId="22">'[40]A01-1'!$A$5:$C$36</definedName>
    <definedName name="_4A08_" localSheetId="22">'[37]A01-1'!$A$5:$C$36</definedName>
    <definedName name="_A01" localSheetId="22">#REF!</definedName>
    <definedName name="_A08" localSheetId="22">'[37]A01-1'!$A$5:$C$36</definedName>
    <definedName name="_a8756" localSheetId="22">'[41]A01-1'!$A$5:$C$36</definedName>
    <definedName name="_qyc1234" localSheetId="22">#REF!</definedName>
    <definedName name="______________A01" localSheetId="22">#REF!</definedName>
    <definedName name="_____A08" localSheetId="22">'[41]A01-1'!$A$5:$C$36</definedName>
    <definedName name="Database" localSheetId="22" hidden="1">#REF!</definedName>
    <definedName name="___________qyc1234" localSheetId="22">#REF!</definedName>
    <definedName name="地区名称" localSheetId="22">#REF!</definedName>
    <definedName name="分类" localSheetId="22">#REF!</definedName>
    <definedName name="市州" localSheetId="22">[45]Sheet1!$A$2:$U$2</definedName>
    <definedName name="行业" localSheetId="22">[45]Sheet1!$W$2:$W$9</definedName>
    <definedName name="形式" localSheetId="22">#REF!</definedName>
    <definedName name="支出" localSheetId="22">#REF!</definedName>
    <definedName name="_______________A01" localSheetId="23">#REF!</definedName>
    <definedName name="_______________A08" localSheetId="23">'[37]A01-1'!$A$5:$C$36</definedName>
    <definedName name="_____________A01" localSheetId="23">#REF!</definedName>
    <definedName name="_____________A08" localSheetId="23">'[44]A01-1'!$A$5:$C$36</definedName>
    <definedName name="____________A01" localSheetId="23">#REF!</definedName>
    <definedName name="___________A01" localSheetId="23">#REF!</definedName>
    <definedName name="__________A01" localSheetId="23">#REF!</definedName>
    <definedName name="__________qyc1234" localSheetId="23">#REF!</definedName>
    <definedName name="_________A01" localSheetId="23">#REF!</definedName>
    <definedName name="_________qyc1234" localSheetId="23">#REF!</definedName>
    <definedName name="________A01" localSheetId="23">#REF!</definedName>
    <definedName name="________qyc1234" localSheetId="23">#REF!</definedName>
    <definedName name="_______A01" localSheetId="23">#REF!</definedName>
    <definedName name="_______A08" localSheetId="23">'[43]A01-1'!$A$5:$C$36</definedName>
    <definedName name="_______qyc1234" localSheetId="23">#REF!</definedName>
    <definedName name="______A01" localSheetId="23">#REF!</definedName>
    <definedName name="______qyc1234" localSheetId="23">#REF!</definedName>
    <definedName name="_____A01" localSheetId="23">#REF!</definedName>
    <definedName name="_____qyc1234" localSheetId="23">#REF!</definedName>
    <definedName name="____1A01_" localSheetId="23">#REF!</definedName>
    <definedName name="____2A08_" localSheetId="23">'[38]A01-1'!$A$5:$C$36</definedName>
    <definedName name="____A01" localSheetId="23">#REF!</definedName>
    <definedName name="____A08" localSheetId="23">'[39]A01-1'!$A$5:$C$36</definedName>
    <definedName name="____qyc1234" localSheetId="23">#REF!</definedName>
    <definedName name="___1A01_" localSheetId="23">#REF!</definedName>
    <definedName name="___2A08_" localSheetId="23">'[37]A01-1'!$A$5:$C$36</definedName>
    <definedName name="___A01" localSheetId="23">#REF!</definedName>
    <definedName name="___A08" localSheetId="23">'[39]A01-1'!$A$5:$C$36</definedName>
    <definedName name="___qyc1234" localSheetId="23">#REF!</definedName>
    <definedName name="__1A01_" localSheetId="23">#REF!</definedName>
    <definedName name="__2A01_" localSheetId="23">#REF!</definedName>
    <definedName name="__2A08_" localSheetId="23">'[37]A01-1'!$A$5:$C$36</definedName>
    <definedName name="__4A08_" localSheetId="23">'[37]A01-1'!$A$5:$C$36</definedName>
    <definedName name="__A01" localSheetId="23">#REF!</definedName>
    <definedName name="__A08" localSheetId="23">'[37]A01-1'!$A$5:$C$36</definedName>
    <definedName name="__qyc1234" localSheetId="23">#REF!</definedName>
    <definedName name="_1A01_" localSheetId="23">#REF!</definedName>
    <definedName name="_2A01_" localSheetId="23">#REF!</definedName>
    <definedName name="_2A08_" localSheetId="23">'[40]A01-1'!$A$5:$C$36</definedName>
    <definedName name="_4A08_" localSheetId="23">'[37]A01-1'!$A$5:$C$36</definedName>
    <definedName name="_A01" localSheetId="23">#REF!</definedName>
    <definedName name="_A08" localSheetId="23">'[37]A01-1'!$A$5:$C$36</definedName>
    <definedName name="_a8756" localSheetId="23">'[41]A01-1'!$A$5:$C$36</definedName>
    <definedName name="_xlnm._FilterDatabase" localSheetId="23" hidden="1">'23.'!$A$3:$B$26</definedName>
    <definedName name="_qyc1234" localSheetId="23">#REF!</definedName>
    <definedName name="______________A01" localSheetId="23">#REF!</definedName>
    <definedName name="_____A08" localSheetId="23">'[41]A01-1'!$A$5:$C$36</definedName>
    <definedName name="Database" localSheetId="23" hidden="1">#REF!</definedName>
    <definedName name="_xlnm.Print_Titles" localSheetId="23">'23.'!$1:$3</definedName>
    <definedName name="___________qyc1234" localSheetId="23">#REF!</definedName>
    <definedName name="地区名称" localSheetId="23">#REF!</definedName>
    <definedName name="分类" localSheetId="23">#REF!</definedName>
    <definedName name="市州" localSheetId="23">[45]Sheet1!$A$2:$U$2</definedName>
    <definedName name="行业" localSheetId="23">[45]Sheet1!$W$2:$W$9</definedName>
    <definedName name="形式" localSheetId="23">#REF!</definedName>
    <definedName name="支出" localSheetId="23">#REF!</definedName>
    <definedName name="_______________A01" localSheetId="24">#REF!</definedName>
    <definedName name="_______________A08" localSheetId="24">'[37]A01-1'!$A$5:$C$36</definedName>
    <definedName name="_____________A01" localSheetId="24">#REF!</definedName>
    <definedName name="_____________A08" localSheetId="24">'[44]A01-1'!$A$5:$C$36</definedName>
    <definedName name="____________A01" localSheetId="24">#REF!</definedName>
    <definedName name="___________A01" localSheetId="24">#REF!</definedName>
    <definedName name="__________A01" localSheetId="24">#REF!</definedName>
    <definedName name="__________qyc1234" localSheetId="24">#REF!</definedName>
    <definedName name="_________A01" localSheetId="24">#REF!</definedName>
    <definedName name="_________qyc1234" localSheetId="24">#REF!</definedName>
    <definedName name="________A01" localSheetId="24">#REF!</definedName>
    <definedName name="________qyc1234" localSheetId="24">#REF!</definedName>
    <definedName name="_______A01" localSheetId="24">#REF!</definedName>
    <definedName name="_______A08" localSheetId="24">'[43]A01-1'!$A$5:$C$36</definedName>
    <definedName name="_______qyc1234" localSheetId="24">#REF!</definedName>
    <definedName name="______A01" localSheetId="24">#REF!</definedName>
    <definedName name="______qyc1234" localSheetId="24">#REF!</definedName>
    <definedName name="_____A01" localSheetId="24">#REF!</definedName>
    <definedName name="_____qyc1234" localSheetId="24">#REF!</definedName>
    <definedName name="____1A01_" localSheetId="24">#REF!</definedName>
    <definedName name="____2A08_" localSheetId="24">'[38]A01-1'!$A$5:$C$36</definedName>
    <definedName name="____A01" localSheetId="24">#REF!</definedName>
    <definedName name="____A08" localSheetId="24">'[39]A01-1'!$A$5:$C$36</definedName>
    <definedName name="____qyc1234" localSheetId="24">#REF!</definedName>
    <definedName name="___1A01_" localSheetId="24">#REF!</definedName>
    <definedName name="___2A08_" localSheetId="24">'[37]A01-1'!$A$5:$C$36</definedName>
    <definedName name="___A01" localSheetId="24">#REF!</definedName>
    <definedName name="___A08" localSheetId="24">'[39]A01-1'!$A$5:$C$36</definedName>
    <definedName name="___qyc1234" localSheetId="24">#REF!</definedName>
    <definedName name="__1A01_" localSheetId="24">#REF!</definedName>
    <definedName name="__2A01_" localSheetId="24">#REF!</definedName>
    <definedName name="__2A08_" localSheetId="24">'[37]A01-1'!$A$5:$C$36</definedName>
    <definedName name="__4A08_" localSheetId="24">'[37]A01-1'!$A$5:$C$36</definedName>
    <definedName name="__A01" localSheetId="24">#REF!</definedName>
    <definedName name="__A08" localSheetId="24">'[37]A01-1'!$A$5:$C$36</definedName>
    <definedName name="__qyc1234" localSheetId="24">#REF!</definedName>
    <definedName name="_1A01_" localSheetId="24">#REF!</definedName>
    <definedName name="_2A01_" localSheetId="24">#REF!</definedName>
    <definedName name="_2A08_" localSheetId="24">'[40]A01-1'!$A$5:$C$36</definedName>
    <definedName name="_4A08_" localSheetId="24">'[37]A01-1'!$A$5:$C$36</definedName>
    <definedName name="_A01" localSheetId="24">#REF!</definedName>
    <definedName name="_A08" localSheetId="24">'[37]A01-1'!$A$5:$C$36</definedName>
    <definedName name="_a8756" localSheetId="24">'[41]A01-1'!$A$5:$C$36</definedName>
    <definedName name="_qyc1234" localSheetId="24">#REF!</definedName>
    <definedName name="______________A01" localSheetId="24">#REF!</definedName>
    <definedName name="_____A08" localSheetId="24">'[41]A01-1'!$A$5:$C$36</definedName>
    <definedName name="Database" localSheetId="24" hidden="1">#REF!</definedName>
    <definedName name="_xlnm.Print_Titles" localSheetId="24">'24.'!$1:$3</definedName>
    <definedName name="___________qyc1234" localSheetId="24">#REF!</definedName>
    <definedName name="地区名称" localSheetId="24">#REF!</definedName>
    <definedName name="分类" localSheetId="24">#REF!</definedName>
    <definedName name="市州" localSheetId="24">[45]Sheet1!$A$2:$U$2</definedName>
    <definedName name="行业" localSheetId="24">[45]Sheet1!$W$2:$W$9</definedName>
    <definedName name="形式" localSheetId="24">#REF!</definedName>
    <definedName name="支出" localSheetId="24">#REF!</definedName>
    <definedName name="_______________A01" localSheetId="25">#REF!</definedName>
    <definedName name="_______________A08" localSheetId="25">'[37]A01-1'!$A$5:$C$36</definedName>
    <definedName name="_____________A01" localSheetId="25">#REF!</definedName>
    <definedName name="_____________A08" localSheetId="25">'[44]A01-1'!$A$5:$C$36</definedName>
    <definedName name="____________A01" localSheetId="25">#REF!</definedName>
    <definedName name="___________A01" localSheetId="25">#REF!</definedName>
    <definedName name="__________A01" localSheetId="25">#REF!</definedName>
    <definedName name="__________qyc1234" localSheetId="25">#REF!</definedName>
    <definedName name="_________A01" localSheetId="25">#REF!</definedName>
    <definedName name="_________qyc1234" localSheetId="25">#REF!</definedName>
    <definedName name="________A01" localSheetId="25">#REF!</definedName>
    <definedName name="________qyc1234" localSheetId="25">#REF!</definedName>
    <definedName name="_______A01" localSheetId="25">#REF!</definedName>
    <definedName name="_______A08" localSheetId="25">'[43]A01-1'!$A$5:$C$36</definedName>
    <definedName name="_______qyc1234" localSheetId="25">#REF!</definedName>
    <definedName name="______A01" localSheetId="25">#REF!</definedName>
    <definedName name="______qyc1234" localSheetId="25">#REF!</definedName>
    <definedName name="_____A01" localSheetId="25">#REF!</definedName>
    <definedName name="_____qyc1234" localSheetId="25">#REF!</definedName>
    <definedName name="____1A01_" localSheetId="25">#REF!</definedName>
    <definedName name="____2A08_" localSheetId="25">'[38]A01-1'!$A$5:$C$36</definedName>
    <definedName name="____A01" localSheetId="25">#REF!</definedName>
    <definedName name="____A08" localSheetId="25">'[42]A01-1'!$A$5:$C$36</definedName>
    <definedName name="____qyc1234" localSheetId="25">#REF!</definedName>
    <definedName name="___1A01_" localSheetId="25">#REF!</definedName>
    <definedName name="___2A08_" localSheetId="25">'[37]A01-1'!$A$5:$C$36</definedName>
    <definedName name="___A01" localSheetId="25">#REF!</definedName>
    <definedName name="___A08" localSheetId="25">'[42]A01-1'!$A$5:$C$36</definedName>
    <definedName name="___qyc1234" localSheetId="25">#REF!</definedName>
    <definedName name="__1A01_" localSheetId="25">#REF!</definedName>
    <definedName name="__2A01_" localSheetId="25">#REF!</definedName>
    <definedName name="__2A08_" localSheetId="25">'[37]A01-1'!$A$5:$C$36</definedName>
    <definedName name="__4A08_" localSheetId="25">'[37]A01-1'!$A$5:$C$36</definedName>
    <definedName name="__A01" localSheetId="25">#REF!</definedName>
    <definedName name="__A08" localSheetId="25">'[37]A01-1'!$A$5:$C$36</definedName>
    <definedName name="__qyc1234" localSheetId="25">#REF!</definedName>
    <definedName name="_1A01_" localSheetId="25">#REF!</definedName>
    <definedName name="_2A01_" localSheetId="25">#REF!</definedName>
    <definedName name="_2A08_" localSheetId="25">'[40]A01-1'!$A$5:$C$36</definedName>
    <definedName name="_4A08_" localSheetId="25">'[37]A01-1'!$A$5:$C$36</definedName>
    <definedName name="_A01" localSheetId="25">#REF!</definedName>
    <definedName name="_A08" localSheetId="25">'[37]A01-1'!$A$5:$C$36</definedName>
    <definedName name="_a8756" localSheetId="25">'[41]A01-1'!$A$5:$C$36</definedName>
    <definedName name="_qyc1234" localSheetId="25">#REF!</definedName>
    <definedName name="______________A01" localSheetId="25">#REF!</definedName>
    <definedName name="_____A08" localSheetId="25">'[41]A01-1'!$A$5:$C$36</definedName>
    <definedName name="Database" localSheetId="25" hidden="1">#REF!</definedName>
    <definedName name="____________qyc1234" localSheetId="25">#REF!</definedName>
    <definedName name="地区名称" localSheetId="25">#REF!</definedName>
    <definedName name="分类" localSheetId="25">#REF!</definedName>
    <definedName name="市州" localSheetId="25">[45]Sheet1!$A$2:$U$2</definedName>
    <definedName name="行业" localSheetId="25">[45]Sheet1!$W$2:$W$9</definedName>
    <definedName name="形式" localSheetId="25">#REF!</definedName>
    <definedName name="支出" localSheetId="25">#REF!</definedName>
    <definedName name="_______________A01" localSheetId="26">#REF!</definedName>
    <definedName name="_______________A08" localSheetId="26">'[32]A01-1'!$A$5:$C$36</definedName>
    <definedName name="_____________A01" localSheetId="26">#REF!</definedName>
    <definedName name="_____________A08" localSheetId="26">'[44]A01-1'!$A$5:$C$36</definedName>
    <definedName name="____________A01" localSheetId="26">#REF!</definedName>
    <definedName name="___________A01" localSheetId="26">#REF!</definedName>
    <definedName name="__________A01" localSheetId="26">#REF!</definedName>
    <definedName name="__________qyc1234" localSheetId="26">#REF!</definedName>
    <definedName name="_________A01" localSheetId="26">#REF!</definedName>
    <definedName name="_________qyc1234" localSheetId="26">#REF!</definedName>
    <definedName name="________A01" localSheetId="26">#REF!</definedName>
    <definedName name="________qyc1234" localSheetId="26">#REF!</definedName>
    <definedName name="_______A01" localSheetId="26">#REF!</definedName>
    <definedName name="_______A08" localSheetId="26">'[43]A01-1'!$A$5:$C$36</definedName>
    <definedName name="_______qyc1234" localSheetId="26">#REF!</definedName>
    <definedName name="______A01" localSheetId="26">#REF!</definedName>
    <definedName name="______qyc1234" localSheetId="26">#REF!</definedName>
    <definedName name="_____A01" localSheetId="26">#REF!</definedName>
    <definedName name="_____qyc1234" localSheetId="26">#REF!</definedName>
    <definedName name="____1A01_" localSheetId="26">#REF!</definedName>
    <definedName name="____2A08_" localSheetId="26">'[33]A01-1'!$A$5:$C$36</definedName>
    <definedName name="____A01" localSheetId="26">#REF!</definedName>
    <definedName name="____A08" localSheetId="26">'[34]A01-1'!$A$5:$C$36</definedName>
    <definedName name="____qyc1234" localSheetId="26">#REF!</definedName>
    <definedName name="___1A01_" localSheetId="26">#REF!</definedName>
    <definedName name="___2A08_" localSheetId="26">'[32]A01-1'!$A$5:$C$36</definedName>
    <definedName name="___A01" localSheetId="26">#REF!</definedName>
    <definedName name="___A08" localSheetId="26">'[34]A01-1'!$A$5:$C$36</definedName>
    <definedName name="___qyc1234" localSheetId="26">#REF!</definedName>
    <definedName name="__1A01_" localSheetId="26">#REF!</definedName>
    <definedName name="__2A01_" localSheetId="26">#REF!</definedName>
    <definedName name="__2A08_" localSheetId="26">'[32]A01-1'!$A$5:$C$36</definedName>
    <definedName name="__4A08_" localSheetId="26">'[32]A01-1'!$A$5:$C$36</definedName>
    <definedName name="__A01" localSheetId="26">#REF!</definedName>
    <definedName name="__A08" localSheetId="26">'[32]A01-1'!$A$5:$C$36</definedName>
    <definedName name="__qyc1234" localSheetId="26">#REF!</definedName>
    <definedName name="_1A01_" localSheetId="26">#REF!</definedName>
    <definedName name="_2A01_" localSheetId="26">#REF!</definedName>
    <definedName name="_2A08_" localSheetId="26">'[35]A01-1'!$A$5:$C$36</definedName>
    <definedName name="_4A08_" localSheetId="26">'[32]A01-1'!$A$5:$C$36</definedName>
    <definedName name="_A01" localSheetId="26">#REF!</definedName>
    <definedName name="_A08" localSheetId="26">'[32]A01-1'!$A$5:$C$36</definedName>
    <definedName name="_a8756" localSheetId="26">'[36]A01-1'!$A$5:$C$36</definedName>
    <definedName name="_qyc1234" localSheetId="26">#REF!</definedName>
    <definedName name="Database" localSheetId="26" hidden="1">#REF!</definedName>
    <definedName name="地区名称" localSheetId="26">#REF!</definedName>
    <definedName name="分类" localSheetId="26">#REF!</definedName>
    <definedName name="市州" localSheetId="26">[45]Sheet1!$A$2:$U$2</definedName>
    <definedName name="行业" localSheetId="26">[45]Sheet1!$W$2:$W$9</definedName>
    <definedName name="形式" localSheetId="26">#REF!</definedName>
    <definedName name="支出" localSheetId="26">#REF!</definedName>
    <definedName name="_______________A01" localSheetId="7">#REF!</definedName>
    <definedName name="_______________A08" localSheetId="7">'[22]A01-1'!$A$5:$C$36</definedName>
    <definedName name="____1A01_" localSheetId="7">#REF!</definedName>
    <definedName name="____2A08_" localSheetId="7">'[23]A01-1'!$A$5:$C$36</definedName>
    <definedName name="____A01" localSheetId="7">#REF!</definedName>
    <definedName name="____A08" localSheetId="7">'[26]A01-1'!$A$5:$C$36</definedName>
    <definedName name="___1A01_" localSheetId="7">#REF!</definedName>
    <definedName name="___2A08_" localSheetId="7">'[22]A01-1'!$A$5:$C$36</definedName>
    <definedName name="___A01" localSheetId="7">#REF!</definedName>
    <definedName name="___A08" localSheetId="7">'[26]A01-1'!$A$5:$C$36</definedName>
    <definedName name="__1A01_" localSheetId="7">#REF!</definedName>
    <definedName name="__2A01_" localSheetId="7">#REF!</definedName>
    <definedName name="__2A08_" localSheetId="7">'[22]A01-1'!$A$5:$C$36</definedName>
    <definedName name="__4A08_" localSheetId="7">'[22]A01-1'!$A$5:$C$36</definedName>
    <definedName name="__A01" localSheetId="7">#REF!</definedName>
    <definedName name="__A08" localSheetId="7">'[22]A01-1'!$A$5:$C$36</definedName>
    <definedName name="_1A01_" localSheetId="7">#REF!</definedName>
    <definedName name="_2A01_" localSheetId="7">#REF!</definedName>
    <definedName name="_2A08_" localSheetId="7">'[24]A01-1'!$A$5:$C$36</definedName>
    <definedName name="_4A08_" localSheetId="7">'[22]A01-1'!$A$5:$C$36</definedName>
    <definedName name="_A01" localSheetId="7">#REF!</definedName>
    <definedName name="_A08" localSheetId="7">'[22]A01-1'!$A$5:$C$36</definedName>
    <definedName name="_a8756" localSheetId="7">'[7]A01-1'!$A$5:$C$36</definedName>
    <definedName name="_qyc1234" localSheetId="7">#REF!</definedName>
    <definedName name="_____A01" localSheetId="7">#REF!</definedName>
    <definedName name="Database" localSheetId="7" hidden="1">#REF!</definedName>
    <definedName name="_xlnm.Print_Area" localSheetId="7">'7.'!$A$1:$B$43</definedName>
    <definedName name="__qyc1234" localSheetId="7">#REF!</definedName>
    <definedName name="地区名称" localSheetId="7">#REF!</definedName>
    <definedName name="支出" localSheetId="7">#REF!</definedName>
    <definedName name="_xlnm.Print_Titles" localSheetId="7">'7.'!$1:$3</definedName>
    <definedName name="______A01" localSheetId="7">#REF!</definedName>
    <definedName name="___qyc1234" localSheetId="7">#REF!</definedName>
    <definedName name="________________________A01" localSheetId="7">#REF!</definedName>
    <definedName name="_________________________A08" localSheetId="7">'[8]A01-1'!$A$5:$C$36</definedName>
    <definedName name="____________________qyc1234" localSheetId="7">#REF!</definedName>
    <definedName name="_______A01" localSheetId="7">#REF!</definedName>
    <definedName name="_______A08" localSheetId="7">'[8]A01-1'!$A$5:$C$36</definedName>
    <definedName name="____qyc1234" localSheetId="7">#REF!</definedName>
    <definedName name="_xlnm._FilterDatabase" localSheetId="7" hidden="1">'7.'!$A$4:$A$11</definedName>
    <definedName name="_______________A01" localSheetId="8">#REF!</definedName>
    <definedName name="_______________A08" localSheetId="8">'[22]A01-1'!$A$5:$C$36</definedName>
    <definedName name="____1A01_" localSheetId="8">#REF!</definedName>
    <definedName name="____2A08_" localSheetId="8">'[23]A01-1'!$A$5:$C$36</definedName>
    <definedName name="____A01" localSheetId="8">#REF!</definedName>
    <definedName name="____A08" localSheetId="8">'[26]A01-1'!$A$5:$C$36</definedName>
    <definedName name="___1A01_" localSheetId="8">#REF!</definedName>
    <definedName name="___2A08_" localSheetId="8">'[22]A01-1'!$A$5:$C$36</definedName>
    <definedName name="___A01" localSheetId="8">#REF!</definedName>
    <definedName name="___A08" localSheetId="8">'[26]A01-1'!$A$5:$C$36</definedName>
    <definedName name="__1A01_" localSheetId="8">#REF!</definedName>
    <definedName name="__2A01_" localSheetId="8">#REF!</definedName>
    <definedName name="__2A08_" localSheetId="8">'[22]A01-1'!$A$5:$C$36</definedName>
    <definedName name="__4A08_" localSheetId="8">'[22]A01-1'!$A$5:$C$36</definedName>
    <definedName name="__A01" localSheetId="8">#REF!</definedName>
    <definedName name="__A08" localSheetId="8">'[22]A01-1'!$A$5:$C$36</definedName>
    <definedName name="_1A01_" localSheetId="8">#REF!</definedName>
    <definedName name="_2A01_" localSheetId="8">#REF!</definedName>
    <definedName name="_2A08_" localSheetId="8">'[24]A01-1'!$A$5:$C$36</definedName>
    <definedName name="_4A08_" localSheetId="8">'[22]A01-1'!$A$5:$C$36</definedName>
    <definedName name="_A01" localSheetId="8">#REF!</definedName>
    <definedName name="_A08" localSheetId="8">'[22]A01-1'!$A$5:$C$36</definedName>
    <definedName name="_a8756" localSheetId="8">'[7]A01-1'!$A$5:$C$36</definedName>
    <definedName name="_qyc1234" localSheetId="8">#REF!</definedName>
    <definedName name="_____A01" localSheetId="8">#REF!</definedName>
    <definedName name="Database" localSheetId="8" hidden="1">#REF!</definedName>
    <definedName name="_xlnm.Print_Area" localSheetId="8">'8.'!$A$1:$B$30</definedName>
    <definedName name="__qyc1234" localSheetId="8">#REF!</definedName>
    <definedName name="地区名称" localSheetId="8">#REF!</definedName>
    <definedName name="支出" localSheetId="8">#REF!</definedName>
    <definedName name="_xlnm.Print_Titles" localSheetId="8">'8.'!$1:$3</definedName>
    <definedName name="______A01" localSheetId="8">#REF!</definedName>
    <definedName name="___qyc1234" localSheetId="8">#REF!</definedName>
    <definedName name="________________________A01" localSheetId="8">#REF!</definedName>
    <definedName name="_________________________A08" localSheetId="8">'[8]A01-1'!$A$5:$C$36</definedName>
    <definedName name="____________________qyc1234" localSheetId="8">#REF!</definedName>
    <definedName name="_______A01" localSheetId="8">#REF!</definedName>
    <definedName name="_______A08" localSheetId="8">'[8]A01-1'!$A$5:$C$36</definedName>
    <definedName name="____qyc1234" localSheetId="8">#REF!</definedName>
    <definedName name="_xlnm._FilterDatabase" localSheetId="8" hidden="1">'8.'!$A$4:$A$11</definedName>
    <definedName name="_xlnm.Print_Area" localSheetId="26">'26.'!$A$1:$D$11</definedName>
    <definedName name="_xlnm.Print_Titles" localSheetId="29">'29.'!$1:$3</definedName>
    <definedName name="_xlnm.Print_Area" localSheetId="29">'29.'!$A$1:$D$47</definedName>
    <definedName name="_xlnm.Print_Titles" localSheetId="32">'32.'!$1:$3</definedName>
    <definedName name="_xlnm.Print_Area" localSheetId="0">封面!$A$1:$A$3</definedName>
    <definedName name="_______________A01" localSheetId="17">#REF!</definedName>
    <definedName name="_______________A08" localSheetId="17">'[22]A01-1'!$A$5:$C$36</definedName>
    <definedName name="____1A01_" localSheetId="17">#REF!</definedName>
    <definedName name="____2A08_" localSheetId="17">'[23]A01-1'!$A$5:$C$36</definedName>
    <definedName name="____A01" localSheetId="17">#REF!</definedName>
    <definedName name="____A08" localSheetId="17">'[25]A01-1'!$A$5:$C$36</definedName>
    <definedName name="___1A01_" localSheetId="17">#REF!</definedName>
    <definedName name="___2A08_" localSheetId="17">'[22]A01-1'!$A$5:$C$36</definedName>
    <definedName name="___A01" localSheetId="17">#REF!</definedName>
    <definedName name="___A08" localSheetId="17">'[25]A01-1'!$A$5:$C$36</definedName>
    <definedName name="__1A01_" localSheetId="17">#REF!</definedName>
    <definedName name="__2A01_" localSheetId="17">#REF!</definedName>
    <definedName name="__2A08_" localSheetId="17">'[22]A01-1'!$A$5:$C$36</definedName>
    <definedName name="__4A08_" localSheetId="17">'[22]A01-1'!$A$5:$C$36</definedName>
    <definedName name="__A01" localSheetId="17">#REF!</definedName>
    <definedName name="__A08" localSheetId="17">'[22]A01-1'!$A$5:$C$36</definedName>
    <definedName name="_1A01_" localSheetId="17">#REF!</definedName>
    <definedName name="_2A01_" localSheetId="17">#REF!</definedName>
    <definedName name="_2A08_" localSheetId="17">'[24]A01-1'!$A$5:$C$36</definedName>
    <definedName name="_4A08_" localSheetId="17">'[22]A01-1'!$A$5:$C$36</definedName>
    <definedName name="_A01" localSheetId="17">#REF!</definedName>
    <definedName name="_A08" localSheetId="17">'[22]A01-1'!$A$5:$C$36</definedName>
    <definedName name="_a8756" localSheetId="17">'[7]A01-1'!$A$5:$C$36</definedName>
    <definedName name="_qyc1234" localSheetId="17">#REF!</definedName>
    <definedName name="______________A01" localSheetId="17">#REF!</definedName>
    <definedName name="Database" localSheetId="17" hidden="1">#REF!</definedName>
    <definedName name="_xlnm.Print_Area" localSheetId="17">'17. '!$A$1:$B$34</definedName>
    <definedName name="_xlnm.Print_Titles" localSheetId="17">'17. '!$1:$3</definedName>
    <definedName name="___________qyc1234" localSheetId="17">#REF!</definedName>
    <definedName name="地区名称" localSheetId="17">#REF!</definedName>
    <definedName name="支出" localSheetId="17">#REF!</definedName>
    <definedName name="_____A01" localSheetId="17">#REF!</definedName>
    <definedName name="__qyc1234" localSheetId="17">#REF!</definedName>
    <definedName name="______A01" localSheetId="17">#REF!</definedName>
    <definedName name="___qyc1234" localSheetId="17">#REF!</definedName>
    <definedName name="____________A01" localSheetId="17">#REF!</definedName>
    <definedName name="___________A01" localSheetId="17">#REF!</definedName>
    <definedName name="__________A01" localSheetId="17">#REF!</definedName>
    <definedName name="_________qyc1234" localSheetId="17">#REF!</definedName>
    <definedName name="________qyc1234" localSheetId="17">#REF!</definedName>
    <definedName name="_______qyc1234" localSheetId="17">#REF!</definedName>
    <definedName name="________A01" localSheetId="17">#REF!</definedName>
    <definedName name="_______A01" localSheetId="17">#REF!</definedName>
    <definedName name="_______A08" localSheetId="17">'[7]A01-1'!$A$5:$C$36</definedName>
    <definedName name="_____qyc1234" localSheetId="17">#REF!</definedName>
    <definedName name="____qyc1234" localSheetId="17">#REF!</definedName>
    <definedName name="_________A01" localSheetId="17">#REF!</definedName>
    <definedName name="______qyc1234" localSheetId="17">#REF!</definedName>
    <definedName name="分类" localSheetId="17">#REF!</definedName>
    <definedName name="形式" localSheetId="17">#REF!</definedName>
    <definedName name="_____________A01" localSheetId="17">#REF!</definedName>
    <definedName name="__________qyc1234" localSheetId="17">#REF!</definedName>
    <definedName name="_______________________A01" localSheetId="17">#REF!</definedName>
    <definedName name="________________________A08" localSheetId="17">'[8]A01-1'!$A$5:$C$36</definedName>
    <definedName name="___________________qyc1234" localSheetId="17">#REF!</definedName>
    <definedName name="_xlnm._FilterDatabase" localSheetId="17" hidden="1">'17. '!$A$3:$C$36</definedName>
    <definedName name="________________A01" localSheetId="17">#REF!</definedName>
    <definedName name="____________qyc1234" localSheetId="17">#REF!</definedName>
    <definedName name="_xlnm._FilterDatabase" localSheetId="5" hidden="1">'5.'!$A$5:$E$418</definedName>
    <definedName name="_____________________________A08" localSheetId="12">'[31]A01-1'!$A$5:$C$36</definedName>
    <definedName name="____________________________A01" localSheetId="12">#REF!</definedName>
    <definedName name="________________________qyc1234" localSheetId="12">#REF!</definedName>
    <definedName name="________________A01" localSheetId="12">#REF!</definedName>
    <definedName name="_______________A01" localSheetId="12">#REF!</definedName>
    <definedName name="_______________A08" localSheetId="12">'[27]A01-1'!$A$5:$C$36</definedName>
    <definedName name="______________A01" localSheetId="12">#REF!</definedName>
    <definedName name="_____________A01" localSheetId="12">#REF!</definedName>
    <definedName name="____________A01" localSheetId="12">#REF!</definedName>
    <definedName name="____________qyc1234" localSheetId="12">#REF!</definedName>
    <definedName name="___________A01" localSheetId="12">#REF!</definedName>
    <definedName name="___________qyc1234" localSheetId="12">#REF!</definedName>
    <definedName name="__________A01" localSheetId="12">#REF!</definedName>
    <definedName name="__________qyc1234" localSheetId="12">#REF!</definedName>
    <definedName name="_________A01" localSheetId="12">#REF!</definedName>
    <definedName name="_________qyc1234" localSheetId="12">#REF!</definedName>
    <definedName name="________A01" localSheetId="12">#REF!</definedName>
    <definedName name="________qyc1234" localSheetId="12">#REF!</definedName>
    <definedName name="_______A01" localSheetId="12">#REF!</definedName>
    <definedName name="_______qyc1234" localSheetId="12">#REF!</definedName>
    <definedName name="______A01" localSheetId="12">#REF!</definedName>
    <definedName name="______qyc1234" localSheetId="12">#REF!</definedName>
    <definedName name="_____A01" localSheetId="12">#REF!</definedName>
    <definedName name="_____qyc1234" localSheetId="12">#REF!</definedName>
    <definedName name="____1A01_" localSheetId="12">#REF!</definedName>
    <definedName name="____2A08_" localSheetId="12">'[28]A01-1'!$A$5:$C$36</definedName>
    <definedName name="____A01" localSheetId="12">#REF!</definedName>
    <definedName name="____A08" localSheetId="12">'[29]A01-1'!$A$5:$C$36</definedName>
    <definedName name="____qyc1234" localSheetId="12">#REF!</definedName>
    <definedName name="___1A01_" localSheetId="12">#REF!</definedName>
    <definedName name="___2A08_" localSheetId="12">'[27]A01-1'!$A$5:$C$36</definedName>
    <definedName name="___A01" localSheetId="12">#REF!</definedName>
    <definedName name="___A08" localSheetId="12">'[29]A01-1'!$A$5:$C$36</definedName>
    <definedName name="___qyc1234" localSheetId="12">#REF!</definedName>
    <definedName name="__1A01_" localSheetId="12">#REF!</definedName>
    <definedName name="__2A01_" localSheetId="12">#REF!</definedName>
    <definedName name="__2A08_" localSheetId="12">'[27]A01-1'!$A$5:$C$36</definedName>
    <definedName name="__4A08_" localSheetId="12">'[27]A01-1'!$A$5:$C$36</definedName>
    <definedName name="__A01" localSheetId="12">#REF!</definedName>
    <definedName name="__A08" localSheetId="12">'[27]A01-1'!$A$5:$C$36</definedName>
    <definedName name="__qyc1234" localSheetId="12">#REF!</definedName>
    <definedName name="_1A01_" localSheetId="12">#REF!</definedName>
    <definedName name="_2A01_" localSheetId="12">#REF!</definedName>
    <definedName name="_2A08_" localSheetId="12">'[30]A01-1'!$A$5:$C$36</definedName>
    <definedName name="_4A08_" localSheetId="12">'[27]A01-1'!$A$5:$C$36</definedName>
    <definedName name="_A01" localSheetId="12">#REF!</definedName>
    <definedName name="_A08" localSheetId="12">'[27]A01-1'!$A$5:$C$36</definedName>
    <definedName name="_a8756" localSheetId="12">'[31]A01-1'!$A$5:$C$36</definedName>
    <definedName name="_qyc1234" localSheetId="12">#REF!</definedName>
    <definedName name="Database" localSheetId="12" hidden="1">#REF!</definedName>
    <definedName name="_xlnm.Print_Area" localSheetId="12">'12. '!$A$1:$U$21</definedName>
    <definedName name="_xlnm.Print_Titles" localSheetId="12">'12. '!$1:$4</definedName>
    <definedName name="地区名称" localSheetId="12">#REF!</definedName>
    <definedName name="分类" localSheetId="12">#REF!</definedName>
    <definedName name="形式" localSheetId="12">#REF!</definedName>
    <definedName name="支出" localSheetId="12">#REF!</definedName>
    <definedName name="_______________A01" localSheetId="33">#REF!</definedName>
    <definedName name="_______________A08" localSheetId="33">'[46]A01-1'!$A$5:$C$36</definedName>
    <definedName name="____1A01_" localSheetId="33">#REF!</definedName>
    <definedName name="____A01" localSheetId="33">#REF!</definedName>
    <definedName name="___1A01_" localSheetId="33">#REF!</definedName>
    <definedName name="___2A08_" localSheetId="33">'[46]A01-1'!$A$5:$C$36</definedName>
    <definedName name="___A01" localSheetId="33">#REF!</definedName>
    <definedName name="__1A01_" localSheetId="33">#REF!</definedName>
    <definedName name="__2A01_" localSheetId="33">#REF!</definedName>
    <definedName name="__2A08_" localSheetId="33">'[46]A01-1'!$A$5:$C$36</definedName>
    <definedName name="__4A08_" localSheetId="33">'[46]A01-1'!$A$5:$C$36</definedName>
    <definedName name="__A01" localSheetId="33">#REF!</definedName>
    <definedName name="__A08" localSheetId="33">'[46]A01-1'!$A$5:$C$36</definedName>
    <definedName name="_1A01_" localSheetId="33">#REF!</definedName>
    <definedName name="_2A01_" localSheetId="33">#REF!</definedName>
    <definedName name="_4A08_" localSheetId="33">'[46]A01-1'!$A$5:$C$36</definedName>
    <definedName name="_A01" localSheetId="33">#REF!</definedName>
    <definedName name="_A08" localSheetId="33">'[46]A01-1'!$A$5:$C$36</definedName>
    <definedName name="_qyc1234" localSheetId="33">#REF!</definedName>
    <definedName name="______________A01" localSheetId="33">#REF!</definedName>
    <definedName name="Database" localSheetId="33" hidden="1">#REF!</definedName>
    <definedName name="_xlnm.Print_Area" localSheetId="33">'33. 罗江区2023年地方政府债务限额及余额预算情况表'!$A:$G</definedName>
    <definedName name="___________qyc1234" localSheetId="33">#REF!</definedName>
    <definedName name="地区名称" localSheetId="33">#REF!</definedName>
    <definedName name="支出" localSheetId="33">#REF!</definedName>
    <definedName name="_____A01" localSheetId="33">#REF!</definedName>
    <definedName name="__qyc1234" localSheetId="33">#REF!</definedName>
    <definedName name="______A01" localSheetId="33">#REF!</definedName>
    <definedName name="___qyc1234" localSheetId="33">#REF!</definedName>
    <definedName name="____________A01" localSheetId="33">#REF!</definedName>
    <definedName name="___________A01" localSheetId="33">#REF!</definedName>
    <definedName name="__________A01" localSheetId="33">#REF!</definedName>
    <definedName name="_________qyc1234" localSheetId="33">#REF!</definedName>
    <definedName name="________qyc1234" localSheetId="33">#REF!</definedName>
    <definedName name="_______qyc1234" localSheetId="33">#REF!</definedName>
    <definedName name="________A01" localSheetId="33">#REF!</definedName>
    <definedName name="_______A01" localSheetId="33">#REF!</definedName>
    <definedName name="_____qyc1234" localSheetId="33">#REF!</definedName>
    <definedName name="____qyc1234" localSheetId="33">#REF!</definedName>
    <definedName name="_________A01" localSheetId="33">#REF!</definedName>
    <definedName name="______qyc1234" localSheetId="33">#REF!</definedName>
    <definedName name="分类" localSheetId="33">#REF!</definedName>
    <definedName name="形式" localSheetId="33">#REF!</definedName>
    <definedName name="_____________A01" localSheetId="33">#REF!</definedName>
    <definedName name="__________qyc1234" localSheetId="33">#REF!</definedName>
    <definedName name="________________A01" localSheetId="33">#REF!</definedName>
    <definedName name="____________qyc1234" localSheetId="33">#REF!</definedName>
    <definedName name="_______________A01" localSheetId="34">#REF!</definedName>
    <definedName name="_______________A08" localSheetId="34">'[46]A01-1'!$A$5:$C$36</definedName>
    <definedName name="____1A01_" localSheetId="34">#REF!</definedName>
    <definedName name="____A01" localSheetId="34">#REF!</definedName>
    <definedName name="___1A01_" localSheetId="34">#REF!</definedName>
    <definedName name="___2A08_" localSheetId="34">'[46]A01-1'!$A$5:$C$36</definedName>
    <definedName name="___A01" localSheetId="34">#REF!</definedName>
    <definedName name="__1A01_" localSheetId="34">#REF!</definedName>
    <definedName name="__2A01_" localSheetId="34">#REF!</definedName>
    <definedName name="__2A08_" localSheetId="34">'[46]A01-1'!$A$5:$C$36</definedName>
    <definedName name="__4A08_" localSheetId="34">'[46]A01-1'!$A$5:$C$36</definedName>
    <definedName name="__A01" localSheetId="34">#REF!</definedName>
    <definedName name="__A08" localSheetId="34">'[46]A01-1'!$A$5:$C$36</definedName>
    <definedName name="_1A01_" localSheetId="34">#REF!</definedName>
    <definedName name="_2A01_" localSheetId="34">#REF!</definedName>
    <definedName name="_4A08_" localSheetId="34">'[46]A01-1'!$A$5:$C$36</definedName>
    <definedName name="_A01" localSheetId="34">#REF!</definedName>
    <definedName name="_A08" localSheetId="34">'[46]A01-1'!$A$5:$C$36</definedName>
    <definedName name="_qyc1234" localSheetId="34">#REF!</definedName>
    <definedName name="______________A01" localSheetId="34">#REF!</definedName>
    <definedName name="Database" localSheetId="34" hidden="1">#REF!</definedName>
    <definedName name="_xlnm.Print_Area" localSheetId="34">'34. 罗江区地方政府一般债务余额情况表'!$A:$C</definedName>
    <definedName name="___________qyc1234" localSheetId="34">#REF!</definedName>
    <definedName name="地区名称" localSheetId="34">#REF!</definedName>
    <definedName name="支出" localSheetId="34">#REF!</definedName>
    <definedName name="_____A01" localSheetId="34">#REF!</definedName>
    <definedName name="__qyc1234" localSheetId="34">#REF!</definedName>
    <definedName name="______A01" localSheetId="34">#REF!</definedName>
    <definedName name="___qyc1234" localSheetId="34">#REF!</definedName>
    <definedName name="____________A01" localSheetId="34">#REF!</definedName>
    <definedName name="___________A01" localSheetId="34">#REF!</definedName>
    <definedName name="__________A01" localSheetId="34">#REF!</definedName>
    <definedName name="_________qyc1234" localSheetId="34">#REF!</definedName>
    <definedName name="________qyc1234" localSheetId="34">#REF!</definedName>
    <definedName name="_______qyc1234" localSheetId="34">#REF!</definedName>
    <definedName name="________A01" localSheetId="34">#REF!</definedName>
    <definedName name="_______A01" localSheetId="34">#REF!</definedName>
    <definedName name="_____qyc1234" localSheetId="34">#REF!</definedName>
    <definedName name="____qyc1234" localSheetId="34">#REF!</definedName>
    <definedName name="_________A01" localSheetId="34">#REF!</definedName>
    <definedName name="______qyc1234" localSheetId="34">#REF!</definedName>
    <definedName name="分类" localSheetId="34">#REF!</definedName>
    <definedName name="形式" localSheetId="34">#REF!</definedName>
    <definedName name="_____________A01" localSheetId="34">#REF!</definedName>
    <definedName name="__________qyc1234" localSheetId="34">#REF!</definedName>
    <definedName name="________________A01" localSheetId="34">#REF!</definedName>
    <definedName name="____________qyc1234" localSheetId="34">#REF!</definedName>
    <definedName name="_______________A01" localSheetId="35">#REF!</definedName>
    <definedName name="_______________A08" localSheetId="35">'[46]A01-1'!$A$5:$C$36</definedName>
    <definedName name="____1A01_" localSheetId="35">#REF!</definedName>
    <definedName name="____A01" localSheetId="35">#REF!</definedName>
    <definedName name="___1A01_" localSheetId="35">#REF!</definedName>
    <definedName name="___2A08_" localSheetId="35">'[46]A01-1'!$A$5:$C$36</definedName>
    <definedName name="___A01" localSheetId="35">#REF!</definedName>
    <definedName name="__1A01_" localSheetId="35">#REF!</definedName>
    <definedName name="__2A01_" localSheetId="35">#REF!</definedName>
    <definedName name="__2A08_" localSheetId="35">'[46]A01-1'!$A$5:$C$36</definedName>
    <definedName name="__4A08_" localSheetId="35">'[46]A01-1'!$A$5:$C$36</definedName>
    <definedName name="__A01" localSheetId="35">#REF!</definedName>
    <definedName name="__A08" localSheetId="35">'[46]A01-1'!$A$5:$C$36</definedName>
    <definedName name="_1A01_" localSheetId="35">#REF!</definedName>
    <definedName name="_2A01_" localSheetId="35">#REF!</definedName>
    <definedName name="_4A08_" localSheetId="35">'[46]A01-1'!$A$5:$C$36</definedName>
    <definedName name="_A01" localSheetId="35">#REF!</definedName>
    <definedName name="_A08" localSheetId="35">'[46]A01-1'!$A$5:$C$36</definedName>
    <definedName name="_qyc1234" localSheetId="35">#REF!</definedName>
    <definedName name="______________A01" localSheetId="35">#REF!</definedName>
    <definedName name="Database" localSheetId="35" hidden="1">#REF!</definedName>
    <definedName name="_xlnm.Print_Area" localSheetId="35">'35.  罗江区地方政府专项债务余额情况表'!$A:$C</definedName>
    <definedName name="___________qyc1234" localSheetId="35">#REF!</definedName>
    <definedName name="地区名称" localSheetId="35">#REF!</definedName>
    <definedName name="支出" localSheetId="35">#REF!</definedName>
    <definedName name="_____A01" localSheetId="35">#REF!</definedName>
    <definedName name="__qyc1234" localSheetId="35">#REF!</definedName>
    <definedName name="______A01" localSheetId="35">#REF!</definedName>
    <definedName name="___qyc1234" localSheetId="35">#REF!</definedName>
    <definedName name="____________A01" localSheetId="35">#REF!</definedName>
    <definedName name="___________A01" localSheetId="35">#REF!</definedName>
    <definedName name="__________A01" localSheetId="35">#REF!</definedName>
    <definedName name="_________qyc1234" localSheetId="35">#REF!</definedName>
    <definedName name="________qyc1234" localSheetId="35">#REF!</definedName>
    <definedName name="_______qyc1234" localSheetId="35">#REF!</definedName>
    <definedName name="________A01" localSheetId="35">#REF!</definedName>
    <definedName name="_______A01" localSheetId="35">#REF!</definedName>
    <definedName name="_____qyc1234" localSheetId="35">#REF!</definedName>
    <definedName name="____qyc1234" localSheetId="35">#REF!</definedName>
    <definedName name="_________A01" localSheetId="35">#REF!</definedName>
    <definedName name="______qyc1234" localSheetId="35">#REF!</definedName>
    <definedName name="分类" localSheetId="35">#REF!</definedName>
    <definedName name="形式" localSheetId="35">#REF!</definedName>
    <definedName name="_____________A01" localSheetId="35">#REF!</definedName>
    <definedName name="__________qyc1234" localSheetId="35">#REF!</definedName>
    <definedName name="________________A01" localSheetId="35">#REF!</definedName>
    <definedName name="____________qyc1234" localSheetId="35">#REF!</definedName>
    <definedName name="_______________A01" localSheetId="36">#REF!</definedName>
    <definedName name="_______________A08" localSheetId="36">'[46]A01-1'!$A$5:$C$36</definedName>
    <definedName name="____1A01_" localSheetId="36">#REF!</definedName>
    <definedName name="____A01" localSheetId="36">#REF!</definedName>
    <definedName name="___1A01_" localSheetId="36">#REF!</definedName>
    <definedName name="___2A08_" localSheetId="36">'[46]A01-1'!$A$5:$C$36</definedName>
    <definedName name="___A01" localSheetId="36">#REF!</definedName>
    <definedName name="__1A01_" localSheetId="36">#REF!</definedName>
    <definedName name="__2A01_" localSheetId="36">#REF!</definedName>
    <definedName name="__2A08_" localSheetId="36">'[46]A01-1'!$A$5:$C$36</definedName>
    <definedName name="__4A08_" localSheetId="36">'[46]A01-1'!$A$5:$C$36</definedName>
    <definedName name="__A01" localSheetId="36">#REF!</definedName>
    <definedName name="__A08" localSheetId="36">'[46]A01-1'!$A$5:$C$36</definedName>
    <definedName name="_1A01_" localSheetId="36">#REF!</definedName>
    <definedName name="_2A01_" localSheetId="36">#REF!</definedName>
    <definedName name="_4A08_" localSheetId="36">'[46]A01-1'!$A$5:$C$36</definedName>
    <definedName name="_A01" localSheetId="36">#REF!</definedName>
    <definedName name="_A08" localSheetId="36">'[46]A01-1'!$A$5:$C$36</definedName>
    <definedName name="_qyc1234" localSheetId="36">#REF!</definedName>
    <definedName name="______________A01" localSheetId="36">#REF!</definedName>
    <definedName name="Database" localSheetId="36" hidden="1">#REF!</definedName>
    <definedName name="_xlnm.Print_Area" localSheetId="36">'36. 罗江区地方政府债券发行及还本付息情况表'!$A:$D</definedName>
    <definedName name="___________qyc1234" localSheetId="36">#REF!</definedName>
    <definedName name="地区名称" localSheetId="36">#REF!</definedName>
    <definedName name="支出" localSheetId="36">#REF!</definedName>
    <definedName name="_____A01" localSheetId="36">#REF!</definedName>
    <definedName name="__qyc1234" localSheetId="36">#REF!</definedName>
    <definedName name="______A01" localSheetId="36">#REF!</definedName>
    <definedName name="___qyc1234" localSheetId="36">#REF!</definedName>
    <definedName name="____________A01" localSheetId="36">#REF!</definedName>
    <definedName name="___________A01" localSheetId="36">#REF!</definedName>
    <definedName name="__________A01" localSheetId="36">#REF!</definedName>
    <definedName name="_________qyc1234" localSheetId="36">#REF!</definedName>
    <definedName name="________qyc1234" localSheetId="36">#REF!</definedName>
    <definedName name="_______qyc1234" localSheetId="36">#REF!</definedName>
    <definedName name="________A01" localSheetId="36">#REF!</definedName>
    <definedName name="_______A01" localSheetId="36">#REF!</definedName>
    <definedName name="_____qyc1234" localSheetId="36">#REF!</definedName>
    <definedName name="____qyc1234" localSheetId="36">#REF!</definedName>
    <definedName name="_________A01" localSheetId="36">#REF!</definedName>
    <definedName name="______qyc1234" localSheetId="36">#REF!</definedName>
    <definedName name="分类" localSheetId="36">#REF!</definedName>
    <definedName name="形式" localSheetId="36">#REF!</definedName>
    <definedName name="_____________A01" localSheetId="36">#REF!</definedName>
    <definedName name="__________qyc1234" localSheetId="36">#REF!</definedName>
    <definedName name="________________A01" localSheetId="36">#REF!</definedName>
    <definedName name="____________qyc1234" localSheetId="36">#REF!</definedName>
    <definedName name="_______________A01" localSheetId="37">#REF!</definedName>
    <definedName name="_______________A08" localSheetId="37">'[46]A01-1'!$A$5:$C$36</definedName>
    <definedName name="____1A01_" localSheetId="37">#REF!</definedName>
    <definedName name="____A01" localSheetId="37">#REF!</definedName>
    <definedName name="___1A01_" localSheetId="37">#REF!</definedName>
    <definedName name="___2A08_" localSheetId="37">'[46]A01-1'!$A$5:$C$36</definedName>
    <definedName name="___A01" localSheetId="37">#REF!</definedName>
    <definedName name="__1A01_" localSheetId="37">#REF!</definedName>
    <definedName name="__2A01_" localSheetId="37">#REF!</definedName>
    <definedName name="__2A08_" localSheetId="37">'[46]A01-1'!$A$5:$C$36</definedName>
    <definedName name="__4A08_" localSheetId="37">'[46]A01-1'!$A$5:$C$36</definedName>
    <definedName name="__A01" localSheetId="37">#REF!</definedName>
    <definedName name="__A08" localSheetId="37">'[46]A01-1'!$A$5:$C$36</definedName>
    <definedName name="_1A01_" localSheetId="37">#REF!</definedName>
    <definedName name="_2A01_" localSheetId="37">#REF!</definedName>
    <definedName name="_4A08_" localSheetId="37">'[46]A01-1'!$A$5:$C$36</definedName>
    <definedName name="_A01" localSheetId="37">#REF!</definedName>
    <definedName name="_A08" localSheetId="37">'[46]A01-1'!$A$5:$C$36</definedName>
    <definedName name="_qyc1234" localSheetId="37">#REF!</definedName>
    <definedName name="______________A01" localSheetId="37">#REF!</definedName>
    <definedName name="Database" localSheetId="37" hidden="1">#REF!</definedName>
    <definedName name="_xlnm.Print_Area" localSheetId="37">'37. 罗江区 2023年本级地方政府专项债务表'!$A:$B</definedName>
    <definedName name="___________qyc1234" localSheetId="37">#REF!</definedName>
    <definedName name="地区名称" localSheetId="37">#REF!</definedName>
    <definedName name="支出" localSheetId="37">#REF!</definedName>
    <definedName name="_____A01" localSheetId="37">#REF!</definedName>
    <definedName name="__qyc1234" localSheetId="37">#REF!</definedName>
    <definedName name="______A01" localSheetId="37">#REF!</definedName>
    <definedName name="___qyc1234" localSheetId="37">#REF!</definedName>
    <definedName name="____________A01" localSheetId="37">#REF!</definedName>
    <definedName name="___________A01" localSheetId="37">#REF!</definedName>
    <definedName name="__________A01" localSheetId="37">#REF!</definedName>
    <definedName name="_________qyc1234" localSheetId="37">#REF!</definedName>
    <definedName name="________qyc1234" localSheetId="37">#REF!</definedName>
    <definedName name="_______qyc1234" localSheetId="37">#REF!</definedName>
    <definedName name="________A01" localSheetId="37">#REF!</definedName>
    <definedName name="_______A01" localSheetId="37">#REF!</definedName>
    <definedName name="_____qyc1234" localSheetId="37">#REF!</definedName>
    <definedName name="____qyc1234" localSheetId="37">#REF!</definedName>
    <definedName name="_________A01" localSheetId="37">#REF!</definedName>
    <definedName name="______qyc1234" localSheetId="37">#REF!</definedName>
    <definedName name="分类" localSheetId="37">#REF!</definedName>
    <definedName name="形式" localSheetId="37">#REF!</definedName>
    <definedName name="_____________A01" localSheetId="37">#REF!</definedName>
    <definedName name="__________qyc1234" localSheetId="37">#REF!</definedName>
    <definedName name="________________A01" localSheetId="37">#REF!</definedName>
    <definedName name="____________qyc1234" localSheetId="37">#REF!</definedName>
    <definedName name="_______________A01" localSheetId="38">#REF!</definedName>
    <definedName name="_______________A08" localSheetId="38">'[46]A01-1'!$A$5:$C$36</definedName>
    <definedName name="____1A01_" localSheetId="38">#REF!</definedName>
    <definedName name="____A01" localSheetId="38">#REF!</definedName>
    <definedName name="___1A01_" localSheetId="38">#REF!</definedName>
    <definedName name="___2A08_" localSheetId="38">'[46]A01-1'!$A$5:$C$36</definedName>
    <definedName name="___A01" localSheetId="38">#REF!</definedName>
    <definedName name="__1A01_" localSheetId="38">#REF!</definedName>
    <definedName name="__2A01_" localSheetId="38">#REF!</definedName>
    <definedName name="__2A08_" localSheetId="38">'[46]A01-1'!$A$5:$C$36</definedName>
    <definedName name="__4A08_" localSheetId="38">'[46]A01-1'!$A$5:$C$36</definedName>
    <definedName name="__A01" localSheetId="38">#REF!</definedName>
    <definedName name="__A08" localSheetId="38">'[46]A01-1'!$A$5:$C$36</definedName>
    <definedName name="_1A01_" localSheetId="38">#REF!</definedName>
    <definedName name="_2A01_" localSheetId="38">#REF!</definedName>
    <definedName name="_4A08_" localSheetId="38">'[46]A01-1'!$A$5:$C$36</definedName>
    <definedName name="_A01" localSheetId="38">#REF!</definedName>
    <definedName name="_A08" localSheetId="38">'[46]A01-1'!$A$5:$C$36</definedName>
    <definedName name="_qyc1234" localSheetId="38">#REF!</definedName>
    <definedName name="______________A01" localSheetId="38">#REF!</definedName>
    <definedName name="Database" localSheetId="38" hidden="1">#REF!</definedName>
    <definedName name="_xlnm.Print_Titles" localSheetId="38">'38.罗江区2023年本级新增政府债券项目实施'!$3:$4</definedName>
    <definedName name="___________qyc1234" localSheetId="38">#REF!</definedName>
    <definedName name="地区名称" localSheetId="38">#REF!</definedName>
    <definedName name="支出" localSheetId="38">#REF!</definedName>
    <definedName name="_____A01" localSheetId="38">#REF!</definedName>
    <definedName name="__qyc1234" localSheetId="38">#REF!</definedName>
    <definedName name="______A01" localSheetId="38">#REF!</definedName>
    <definedName name="___qyc1234" localSheetId="38">#REF!</definedName>
    <definedName name="____________A01" localSheetId="38">#REF!</definedName>
    <definedName name="___________A01" localSheetId="38">#REF!</definedName>
    <definedName name="__________A01" localSheetId="38">#REF!</definedName>
    <definedName name="_________qyc1234" localSheetId="38">#REF!</definedName>
    <definedName name="________qyc1234" localSheetId="38">#REF!</definedName>
    <definedName name="_______qyc1234" localSheetId="38">#REF!</definedName>
    <definedName name="________A01" localSheetId="38">#REF!</definedName>
    <definedName name="_______A01" localSheetId="38">#REF!</definedName>
    <definedName name="_____qyc1234" localSheetId="38">#REF!</definedName>
    <definedName name="____qyc1234" localSheetId="38">#REF!</definedName>
    <definedName name="_________A01" localSheetId="38">#REF!</definedName>
    <definedName name="______qyc1234" localSheetId="38">#REF!</definedName>
    <definedName name="分类" localSheetId="38">#REF!</definedName>
    <definedName name="形式" localSheetId="38">#REF!</definedName>
    <definedName name="_____________A01" localSheetId="38">#REF!</definedName>
    <definedName name="__________qyc1234" localSheetId="38">#REF!</definedName>
    <definedName name="________________A01" localSheetId="38">#REF!</definedName>
    <definedName name="____________qyc1234" localSheetId="38">#REF!</definedName>
    <definedName name="_______________A01" localSheetId="39">#REF!</definedName>
    <definedName name="_______________A08" localSheetId="39">'[46]A01-1'!$A$5:$C$36</definedName>
    <definedName name="____1A01_" localSheetId="39">#REF!</definedName>
    <definedName name="____A01" localSheetId="39">#REF!</definedName>
    <definedName name="___1A01_" localSheetId="39">#REF!</definedName>
    <definedName name="___2A08_" localSheetId="39">'[46]A01-1'!$A$5:$C$36</definedName>
    <definedName name="___A01" localSheetId="39">#REF!</definedName>
    <definedName name="__1A01_" localSheetId="39">#REF!</definedName>
    <definedName name="__2A01_" localSheetId="39">#REF!</definedName>
    <definedName name="__2A08_" localSheetId="39">'[46]A01-1'!$A$5:$C$36</definedName>
    <definedName name="__4A08_" localSheetId="39">'[46]A01-1'!$A$5:$C$36</definedName>
    <definedName name="__A01" localSheetId="39">#REF!</definedName>
    <definedName name="__A08" localSheetId="39">'[46]A01-1'!$A$5:$C$36</definedName>
    <definedName name="_1A01_" localSheetId="39">#REF!</definedName>
    <definedName name="_2A01_" localSheetId="39">#REF!</definedName>
    <definedName name="_4A08_" localSheetId="39">'[46]A01-1'!$A$5:$C$36</definedName>
    <definedName name="_A01" localSheetId="39">#REF!</definedName>
    <definedName name="_A08" localSheetId="39">'[46]A01-1'!$A$5:$C$36</definedName>
    <definedName name="_qyc1234" localSheetId="39">#REF!</definedName>
    <definedName name="______________A01" localSheetId="39">#REF!</definedName>
    <definedName name="Database" localSheetId="39" hidden="1">#REF!</definedName>
    <definedName name="_xlnm.Print_Area" localSheetId="39">'39 . 罗江区2024年地方政府债务限额提前下达情况表'!$A:$E</definedName>
    <definedName name="___________qyc1234" localSheetId="39">#REF!</definedName>
    <definedName name="地区名称" localSheetId="39">#REF!</definedName>
    <definedName name="支出" localSheetId="39">#REF!</definedName>
    <definedName name="_____A01" localSheetId="39">#REF!</definedName>
    <definedName name="__qyc1234" localSheetId="39">#REF!</definedName>
    <definedName name="______A01" localSheetId="39">#REF!</definedName>
    <definedName name="___qyc1234" localSheetId="39">#REF!</definedName>
    <definedName name="____________A01" localSheetId="39">#REF!</definedName>
    <definedName name="___________A01" localSheetId="39">#REF!</definedName>
    <definedName name="__________A01" localSheetId="39">#REF!</definedName>
    <definedName name="_________qyc1234" localSheetId="39">#REF!</definedName>
    <definedName name="________qyc1234" localSheetId="39">#REF!</definedName>
    <definedName name="_______qyc1234" localSheetId="39">#REF!</definedName>
    <definedName name="________A01" localSheetId="39">#REF!</definedName>
    <definedName name="_______A01" localSheetId="39">#REF!</definedName>
    <definedName name="_____qyc1234" localSheetId="39">#REF!</definedName>
    <definedName name="____qyc1234" localSheetId="39">#REF!</definedName>
    <definedName name="_________A01" localSheetId="39">#REF!</definedName>
    <definedName name="______qyc1234" localSheetId="39">#REF!</definedName>
    <definedName name="分类" localSheetId="39">#REF!</definedName>
    <definedName name="形式" localSheetId="39">#REF!</definedName>
    <definedName name="_____________A01" localSheetId="39">#REF!</definedName>
    <definedName name="__________qyc1234" localSheetId="39">#REF!</definedName>
    <definedName name="________________A01" localSheetId="39">#REF!</definedName>
    <definedName name="____________qyc1234" localSheetId="39">#REF!</definedName>
    <definedName name="_______________A01" localSheetId="40">#REF!</definedName>
    <definedName name="_______________A08" localSheetId="40">'[46]A01-1'!$A$5:$C$36</definedName>
    <definedName name="____1A01_" localSheetId="40">#REF!</definedName>
    <definedName name="____A01" localSheetId="40">#REF!</definedName>
    <definedName name="___1A01_" localSheetId="40">#REF!</definedName>
    <definedName name="___2A08_" localSheetId="40">'[46]A01-1'!$A$5:$C$36</definedName>
    <definedName name="___A01" localSheetId="40">#REF!</definedName>
    <definedName name="__1A01_" localSheetId="40">#REF!</definedName>
    <definedName name="__2A01_" localSheetId="40">#REF!</definedName>
    <definedName name="__2A08_" localSheetId="40">'[46]A01-1'!$A$5:$C$36</definedName>
    <definedName name="__4A08_" localSheetId="40">'[46]A01-1'!$A$5:$C$36</definedName>
    <definedName name="__A01" localSheetId="40">#REF!</definedName>
    <definedName name="__A08" localSheetId="40">'[46]A01-1'!$A$5:$C$36</definedName>
    <definedName name="_1A01_" localSheetId="40">#REF!</definedName>
    <definedName name="_2A01_" localSheetId="40">#REF!</definedName>
    <definedName name="_4A08_" localSheetId="40">'[46]A01-1'!$A$5:$C$36</definedName>
    <definedName name="_A01" localSheetId="40">#REF!</definedName>
    <definedName name="_A08" localSheetId="40">'[46]A01-1'!$A$5:$C$36</definedName>
    <definedName name="_qyc1234" localSheetId="40">#REF!</definedName>
    <definedName name="______________A01" localSheetId="40">#REF!</definedName>
    <definedName name="Database" localSheetId="40" hidden="1">#REF!</definedName>
    <definedName name="_xlnm.Print_Area" localSheetId="40">'40.  罗江区2024年年初新增地方政府债券资金安排表'!$A:$F</definedName>
    <definedName name="_xlnm.Print_Titles" localSheetId="40">'40.  罗江区2024年年初新增地方政府债券资金安排表'!$3:$3</definedName>
    <definedName name="___________qyc1234" localSheetId="40">#REF!</definedName>
    <definedName name="地区名称" localSheetId="40">#REF!</definedName>
    <definedName name="支出" localSheetId="40">#REF!</definedName>
    <definedName name="_____A01" localSheetId="40">#REF!</definedName>
    <definedName name="__qyc1234" localSheetId="40">#REF!</definedName>
    <definedName name="______A01" localSheetId="40">#REF!</definedName>
    <definedName name="___qyc1234" localSheetId="40">#REF!</definedName>
    <definedName name="____________A01" localSheetId="40">#REF!</definedName>
    <definedName name="___________A01" localSheetId="40">#REF!</definedName>
    <definedName name="__________A01" localSheetId="40">#REF!</definedName>
    <definedName name="_________qyc1234" localSheetId="40">#REF!</definedName>
    <definedName name="________qyc1234" localSheetId="40">#REF!</definedName>
    <definedName name="_______qyc1234" localSheetId="40">#REF!</definedName>
    <definedName name="________A01" localSheetId="40">#REF!</definedName>
    <definedName name="_______A01" localSheetId="40">#REF!</definedName>
    <definedName name="_____qyc1234" localSheetId="40">#REF!</definedName>
    <definedName name="____qyc1234" localSheetId="40">#REF!</definedName>
    <definedName name="_________A01" localSheetId="40">#REF!</definedName>
    <definedName name="______qyc1234" localSheetId="40">#REF!</definedName>
    <definedName name="分类" localSheetId="40">#REF!</definedName>
    <definedName name="形式" localSheetId="40">#REF!</definedName>
    <definedName name="_____________A01" localSheetId="40">#REF!</definedName>
    <definedName name="__________qyc1234" localSheetId="40">#REF!</definedName>
    <definedName name="________________A01" localSheetId="40">#REF!</definedName>
    <definedName name="____________qyc1234" localSheetId="40">#REF!</definedName>
    <definedName name="_xlnm._FilterDatabase" localSheetId="40" hidden="1">'40.  罗江区2024年年初新增地方政府债券资金安排表'!$3:$14</definedName>
    <definedName name="_______________A01" localSheetId="41">#REF!</definedName>
    <definedName name="_______________A08" localSheetId="41">'[46]A01-1'!$A$5:$C$36</definedName>
    <definedName name="____1A01_" localSheetId="41">#REF!</definedName>
    <definedName name="____A01" localSheetId="41">#REF!</definedName>
    <definedName name="___1A01_" localSheetId="41">#REF!</definedName>
    <definedName name="___2A08_" localSheetId="41">'[46]A01-1'!$A$5:$C$36</definedName>
    <definedName name="___A01" localSheetId="41">#REF!</definedName>
    <definedName name="__1A01_" localSheetId="41">#REF!</definedName>
    <definedName name="__2A01_" localSheetId="41">#REF!</definedName>
    <definedName name="__2A08_" localSheetId="41">'[46]A01-1'!$A$5:$C$36</definedName>
    <definedName name="__4A08_" localSheetId="41">'[46]A01-1'!$A$5:$C$36</definedName>
    <definedName name="__A01" localSheetId="41">#REF!</definedName>
    <definedName name="__A08" localSheetId="41">'[46]A01-1'!$A$5:$C$36</definedName>
    <definedName name="_1A01_" localSheetId="41">#REF!</definedName>
    <definedName name="_2A01_" localSheetId="41">#REF!</definedName>
    <definedName name="_4A08_" localSheetId="41">'[46]A01-1'!$A$5:$C$36</definedName>
    <definedName name="_A01" localSheetId="41">#REF!</definedName>
    <definedName name="_A08" localSheetId="41">'[46]A01-1'!$A$5:$C$36</definedName>
    <definedName name="_qyc1234" localSheetId="41">#REF!</definedName>
    <definedName name="______________A01" localSheetId="41">#REF!</definedName>
    <definedName name="Database" localSheetId="41" hidden="1">#REF!</definedName>
    <definedName name="_xlnm.Print_Area" localSheetId="41">'41.罗江区2022年地方政府债务限额调整情况表'!$A:$E</definedName>
    <definedName name="___________qyc1234" localSheetId="41">#REF!</definedName>
    <definedName name="地区名称" localSheetId="41">#REF!</definedName>
    <definedName name="支出" localSheetId="41">#REF!</definedName>
    <definedName name="_____A01" localSheetId="41">#REF!</definedName>
    <definedName name="__qyc1234" localSheetId="41">#REF!</definedName>
    <definedName name="______A01" localSheetId="41">#REF!</definedName>
    <definedName name="___qyc1234" localSheetId="41">#REF!</definedName>
    <definedName name="____________A01" localSheetId="41">#REF!</definedName>
    <definedName name="___________A01" localSheetId="41">#REF!</definedName>
    <definedName name="__________A01" localSheetId="41">#REF!</definedName>
    <definedName name="_________qyc1234" localSheetId="41">#REF!</definedName>
    <definedName name="________qyc1234" localSheetId="41">#REF!</definedName>
    <definedName name="_______qyc1234" localSheetId="41">#REF!</definedName>
    <definedName name="________A01" localSheetId="41">#REF!</definedName>
    <definedName name="_______A01" localSheetId="41">#REF!</definedName>
    <definedName name="_____qyc1234" localSheetId="41">#REF!</definedName>
    <definedName name="____qyc1234" localSheetId="41">#REF!</definedName>
    <definedName name="_________A01" localSheetId="41">#REF!</definedName>
    <definedName name="______qyc1234" localSheetId="41">#REF!</definedName>
    <definedName name="分类" localSheetId="41">#REF!</definedName>
    <definedName name="形式" localSheetId="41">#REF!</definedName>
    <definedName name="_____________A01" localSheetId="41">#REF!</definedName>
    <definedName name="__________qyc1234" localSheetId="41">#REF!</definedName>
    <definedName name="________________A01" localSheetId="41">#REF!</definedName>
    <definedName name="____________qyc1234" localSheetId="41">#REF!</definedName>
    <definedName name="_______________A01" localSheetId="42">#REF!</definedName>
    <definedName name="_______________A08" localSheetId="42">'[46]A01-1'!$A$5:$C$36</definedName>
    <definedName name="____1A01_" localSheetId="42">#REF!</definedName>
    <definedName name="____A01" localSheetId="42">#REF!</definedName>
    <definedName name="___1A01_" localSheetId="42">#REF!</definedName>
    <definedName name="___2A08_" localSheetId="42">'[46]A01-1'!$A$5:$C$36</definedName>
    <definedName name="___A01" localSheetId="42">#REF!</definedName>
    <definedName name="__1A01_" localSheetId="42">#REF!</definedName>
    <definedName name="__2A01_" localSheetId="42">#REF!</definedName>
    <definedName name="__2A08_" localSheetId="42">'[46]A01-1'!$A$5:$C$36</definedName>
    <definedName name="__4A08_" localSheetId="42">'[46]A01-1'!$A$5:$C$36</definedName>
    <definedName name="__A01" localSheetId="42">#REF!</definedName>
    <definedName name="__A08" localSheetId="42">'[46]A01-1'!$A$5:$C$36</definedName>
    <definedName name="_1A01_" localSheetId="42">#REF!</definedName>
    <definedName name="_2A01_" localSheetId="42">#REF!</definedName>
    <definedName name="_4A08_" localSheetId="42">'[46]A01-1'!$A$5:$C$36</definedName>
    <definedName name="_A01" localSheetId="42">#REF!</definedName>
    <definedName name="_A08" localSheetId="42">'[46]A01-1'!$A$5:$C$36</definedName>
    <definedName name="_qyc1234" localSheetId="42">#REF!</definedName>
    <definedName name="______________A01" localSheetId="42">#REF!</definedName>
    <definedName name="Database" localSheetId="42" hidden="1">#REF!</definedName>
    <definedName name="_xlnm.Print_Area" localSheetId="42">'42.罗江区2024年限额调整地方政府债券资金安排表'!$A:$F</definedName>
    <definedName name="_xlnm.Print_Titles" localSheetId="42">'42.罗江区2024年限额调整地方政府债券资金安排表'!$3:$3</definedName>
    <definedName name="___________qyc1234" localSheetId="42">#REF!</definedName>
    <definedName name="地区名称" localSheetId="42">#REF!</definedName>
    <definedName name="支出" localSheetId="42">#REF!</definedName>
    <definedName name="_____A01" localSheetId="42">#REF!</definedName>
    <definedName name="__qyc1234" localSheetId="42">#REF!</definedName>
    <definedName name="______A01" localSheetId="42">#REF!</definedName>
    <definedName name="___qyc1234" localSheetId="42">#REF!</definedName>
    <definedName name="____________A01" localSheetId="42">#REF!</definedName>
    <definedName name="___________A01" localSheetId="42">#REF!</definedName>
    <definedName name="__________A01" localSheetId="42">#REF!</definedName>
    <definedName name="_________qyc1234" localSheetId="42">#REF!</definedName>
    <definedName name="________qyc1234" localSheetId="42">#REF!</definedName>
    <definedName name="_______qyc1234" localSheetId="42">#REF!</definedName>
    <definedName name="________A01" localSheetId="42">#REF!</definedName>
    <definedName name="_______A01" localSheetId="42">#REF!</definedName>
    <definedName name="_____qyc1234" localSheetId="42">#REF!</definedName>
    <definedName name="____qyc1234" localSheetId="42">#REF!</definedName>
    <definedName name="_________A01" localSheetId="42">#REF!</definedName>
    <definedName name="______qyc1234" localSheetId="42">#REF!</definedName>
    <definedName name="分类" localSheetId="42">#REF!</definedName>
    <definedName name="形式" localSheetId="42">#REF!</definedName>
    <definedName name="_____________A01" localSheetId="42">#REF!</definedName>
    <definedName name="__________qyc1234" localSheetId="42">#REF!</definedName>
    <definedName name="________________A01" localSheetId="42">#REF!</definedName>
    <definedName name="____________qyc1234" localSheetId="42">#REF!</definedName>
    <definedName name="_xlnm._FilterDatabase" localSheetId="42" hidden="1">'42.罗江区2024年限额调整地方政府债券资金安排表'!$3:$7</definedName>
  </definedNames>
  <calcPr calcId="144525" concurrentCalc="0"/>
</workbook>
</file>

<file path=xl/comments1.xml><?xml version="1.0" encoding="utf-8"?>
<comments xmlns="http://schemas.openxmlformats.org/spreadsheetml/2006/main">
  <authors>
    <author>Administrator</author>
  </authors>
  <commentList>
    <comment ref="E43" authorId="0">
      <text>
        <r>
          <rPr>
            <sz val="9"/>
            <rFont val="宋体"/>
            <charset val="134"/>
          </rPr>
          <t>Administrator:
在其他支出增加预备费1600万元，保留费增加8507万元。</t>
        </r>
      </text>
    </comment>
  </commentList>
</comments>
</file>

<file path=xl/comments2.xml><?xml version="1.0" encoding="utf-8"?>
<comments xmlns="http://schemas.openxmlformats.org/spreadsheetml/2006/main">
  <authors>
    <author>user</author>
  </authors>
  <commentList>
    <comment ref="B8" authorId="0">
      <text>
        <r>
          <rPr>
            <sz val="9"/>
            <rFont val="宋体"/>
            <charset val="134"/>
          </rPr>
          <t>user:
经开区提档升级项目3500万元专项债券资金调整为一般债券资金</t>
        </r>
      </text>
    </comment>
  </commentList>
</comments>
</file>

<file path=xl/sharedStrings.xml><?xml version="1.0" encoding="utf-8"?>
<sst xmlns="http://schemas.openxmlformats.org/spreadsheetml/2006/main" count="2275" uniqueCount="1033">
  <si>
    <t>四川省政府预算公开表
（2024年版）</t>
  </si>
  <si>
    <t>第一部分    政府预算公开表</t>
  </si>
  <si>
    <t>2024年德阳市罗江区一般公共预算收入预算表</t>
  </si>
  <si>
    <t>单位：万元</t>
  </si>
  <si>
    <t>预算科目</t>
  </si>
  <si>
    <t>预算数</t>
  </si>
  <si>
    <t>税收收入小计</t>
  </si>
  <si>
    <t>一、增值税</t>
  </si>
  <si>
    <t>二、企业所得税</t>
  </si>
  <si>
    <t>三、企业所得税退税</t>
  </si>
  <si>
    <t>四、个人所得税</t>
  </si>
  <si>
    <t>五、资源税</t>
  </si>
  <si>
    <t>六、城市维护建设税</t>
  </si>
  <si>
    <t>七、房产税</t>
  </si>
  <si>
    <t>八、印花税</t>
  </si>
  <si>
    <t>九、城镇土地使用税</t>
  </si>
  <si>
    <t>十、土地增值税</t>
  </si>
  <si>
    <t>十一、车船税</t>
  </si>
  <si>
    <t>十二、耕地占用税</t>
  </si>
  <si>
    <t>十三、契税</t>
  </si>
  <si>
    <t>十四、烟叶税</t>
  </si>
  <si>
    <t>十五、环境保护税</t>
  </si>
  <si>
    <t>十六、其他税收收入</t>
  </si>
  <si>
    <t>非税收入小计</t>
  </si>
  <si>
    <t>十七、专项收入</t>
  </si>
  <si>
    <t>十八、行政事业性收费收入</t>
  </si>
  <si>
    <t>十九、罚没收入</t>
  </si>
  <si>
    <t>二十、国有资本经营收入</t>
  </si>
  <si>
    <t>二十一、国有资源（资产）有偿使用收入</t>
  </si>
  <si>
    <t>二十二、捐赠收入</t>
  </si>
  <si>
    <t>二十三、政府住房基金收入</t>
  </si>
  <si>
    <t>二十四、其他收入</t>
  </si>
  <si>
    <t>一般公共预算收入合计</t>
  </si>
  <si>
    <t>2024年德阳市罗江区一般公共预算支出预算表</t>
  </si>
  <si>
    <t>合计</t>
  </si>
  <si>
    <t>市（县）自有财力</t>
  </si>
  <si>
    <t>上级提前通知专项转移支付等</t>
  </si>
  <si>
    <t>上年结转
安排</t>
  </si>
  <si>
    <t>新增一般
债券收入</t>
  </si>
  <si>
    <t>一、一般公共服务支出</t>
  </si>
  <si>
    <t>二、外交支出</t>
  </si>
  <si>
    <t xml:space="preserve"> </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</si>
  <si>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</si>
  <si>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</si>
  <si>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</si>
  <si>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</si>
  <si>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</si>
  <si>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</si>
  <si>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</si>
  <si>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</si>
  <si>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</si>
  <si>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</si>
  <si>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</si>
  <si>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</si>
  <si>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</si>
  <si>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</si>
  <si>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</si>
  <si>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</si>
  <si>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</si>
  <si>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</si>
  <si>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</si>
  <si>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</si>
  <si>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</si>
  <si>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</si>
  <si>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</si>
  <si>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一般公共预算支出合计</t>
  </si>
  <si>
    <t>2024年德阳市罗江区本级一般公共预算收支预算平衡表</t>
  </si>
  <si>
    <t>收   入</t>
  </si>
  <si>
    <t>支   出</t>
  </si>
  <si>
    <t>一般公共预算收入</t>
  </si>
  <si>
    <t>一般公共预算支出</t>
  </si>
  <si>
    <t>转移性收入</t>
  </si>
  <si>
    <t>转移性支出</t>
  </si>
  <si>
    <t>上级补助收入</t>
  </si>
  <si>
    <t>上解支出</t>
  </si>
  <si>
    <t xml:space="preserve">  返还性收入</t>
  </si>
  <si>
    <t>体制上解支出</t>
  </si>
  <si>
    <t>一般性转移支付收入</t>
  </si>
  <si>
    <t>专项上解支出</t>
  </si>
  <si>
    <t>专项转移支付收入</t>
  </si>
  <si>
    <t>调出资金</t>
  </si>
  <si>
    <t>上年结余收入</t>
  </si>
  <si>
    <t>区域间转移性支出</t>
  </si>
  <si>
    <t>调入资金</t>
  </si>
  <si>
    <t>援助其他地区支出</t>
  </si>
  <si>
    <t>从政府性基金预算调入</t>
  </si>
  <si>
    <t>生态保护补偿转移性支出</t>
  </si>
  <si>
    <t>从国有资本经营预算调入</t>
  </si>
  <si>
    <t>土地指标调剂转移性支出</t>
  </si>
  <si>
    <t>从其他资金调入</t>
  </si>
  <si>
    <t>其他转移性支出</t>
  </si>
  <si>
    <t>债务转贷收入</t>
  </si>
  <si>
    <t>安排预算稳定调节基金</t>
  </si>
  <si>
    <t>地方政府一般债券转贷收入</t>
  </si>
  <si>
    <t>补充预算周转金</t>
  </si>
  <si>
    <t>地方政府向外国政府借款转贷收入</t>
  </si>
  <si>
    <t>拨付国债转贷资金数</t>
  </si>
  <si>
    <t>地方政府向国际组织借款转贷收入</t>
  </si>
  <si>
    <t>国债转贷资金结余</t>
  </si>
  <si>
    <t>地方政府其他一般债务转贷收入</t>
  </si>
  <si>
    <t>债务还本支出</t>
  </si>
  <si>
    <t>区域间转移性收入</t>
  </si>
  <si>
    <t>地方政府一般债务还本支出</t>
  </si>
  <si>
    <t>接受其他地区援助收入</t>
  </si>
  <si>
    <t>地方政府一般债券还本支出</t>
  </si>
  <si>
    <t>生态保护补偿转移性收入</t>
  </si>
  <si>
    <t>地方政府向外国政府借款还本支出</t>
  </si>
  <si>
    <t>土地指标调剂转移性收入</t>
  </si>
  <si>
    <t>地方政府向国际组织借款还本支出</t>
  </si>
  <si>
    <t>其他转移性收入</t>
  </si>
  <si>
    <t>动用预算稳定调节基金</t>
  </si>
  <si>
    <t>国债转贷收入</t>
  </si>
  <si>
    <t>国债转贷资金上年结余</t>
  </si>
  <si>
    <t>国债转贷转补助数</t>
  </si>
  <si>
    <t>收  入  总  计</t>
  </si>
  <si>
    <t>支  出  总  计</t>
  </si>
  <si>
    <t>2024年德阳市罗江区区级一般公共预算支出预算表</t>
  </si>
  <si>
    <t>科目编码</t>
  </si>
  <si>
    <t>科目名称</t>
  </si>
  <si>
    <t>金额</t>
  </si>
  <si>
    <t xml:space="preserve">  一般公共服务支出</t>
  </si>
  <si>
    <t>人大事务</t>
  </si>
  <si>
    <t xml:space="preserve">  人大事务</t>
  </si>
  <si>
    <t>行政运行</t>
  </si>
  <si>
    <t>一般行政管理事务</t>
  </si>
  <si>
    <t>人大会议</t>
  </si>
  <si>
    <t>人大代表履职能力提升</t>
  </si>
  <si>
    <t>代表工作</t>
  </si>
  <si>
    <t>事业运行</t>
  </si>
  <si>
    <t>政协事务</t>
  </si>
  <si>
    <t>参政议政</t>
  </si>
  <si>
    <t>其他政协事务支出</t>
  </si>
  <si>
    <t>政府办公厅(室)及相关机构事务</t>
  </si>
  <si>
    <t>机关服务</t>
  </si>
  <si>
    <t>专项服务</t>
  </si>
  <si>
    <t>其他政府办公厅（室）及相关机构事务支出</t>
  </si>
  <si>
    <t>发展与改革事务</t>
  </si>
  <si>
    <t>物价管理</t>
  </si>
  <si>
    <t>其他发展与改革事务支出</t>
  </si>
  <si>
    <t>统计信息事务</t>
  </si>
  <si>
    <t>专项统计业务</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</si>
  <si>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</si>
  <si>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</si>
  <si>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</si>
  <si>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</si>
  <si>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</si>
  <si>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</si>
  <si>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</si>
  <si>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</si>
  <si>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</si>
  <si>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</si>
  <si>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</si>
  <si>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其他税收事务支出</t>
  </si>
  <si>
    <t>审计事务</t>
  </si>
  <si>
    <t>审计业务</t>
  </si>
  <si>
    <t>其他审计事务支出</t>
  </si>
  <si>
    <t>纪检监察事务</t>
  </si>
  <si>
    <t>其他纪检监察事务支出</t>
  </si>
  <si>
    <t>商贸事务</t>
  </si>
  <si>
    <t>招商引资</t>
  </si>
  <si>
    <t>其他商贸事务支出</t>
  </si>
  <si>
    <t>知识产权事务</t>
  </si>
  <si>
    <t>其他知识产权事务支出</t>
  </si>
  <si>
    <t>民族事务</t>
  </si>
  <si>
    <t>民族工作专项</t>
  </si>
  <si>
    <t>民主党派及工商联事务</t>
  </si>
  <si>
    <t>群众团体事务</t>
  </si>
  <si>
    <t>其他群众团体事务支出</t>
  </si>
  <si>
    <t>党委办公厅(室)及相关机构事务</t>
  </si>
  <si>
    <t>组织事务</t>
  </si>
  <si>
    <t>宣传事务</t>
  </si>
  <si>
    <t>其他宣传事务支出</t>
  </si>
  <si>
    <t>统战事务</t>
  </si>
  <si>
    <t>宗教事务</t>
  </si>
  <si>
    <t>其他统战事务支出</t>
  </si>
  <si>
    <t>市场监督管理事务</t>
  </si>
  <si>
    <t>市场主体管理</t>
  </si>
  <si>
    <t>市场秩序执法</t>
  </si>
  <si>
    <t>质量基础</t>
  </si>
  <si>
    <t>药品事务</t>
  </si>
  <si>
    <t>质量安全监管</t>
  </si>
  <si>
    <t>食品安全监管</t>
  </si>
  <si>
    <t>其他市场监督管理事务</t>
  </si>
  <si>
    <t>其他一般公共服务支出</t>
  </si>
  <si>
    <t>二、国防支出</t>
  </si>
  <si>
    <t>国防支出</t>
  </si>
  <si>
    <t>国防动员</t>
  </si>
  <si>
    <t>其他国防动员支出</t>
  </si>
  <si>
    <t>三、公共安全支出</t>
  </si>
  <si>
    <t>公共安全支出</t>
  </si>
  <si>
    <t>公安</t>
  </si>
  <si>
    <t>执法办案</t>
  </si>
  <si>
    <t>其他公安支出</t>
  </si>
  <si>
    <t>检察</t>
  </si>
  <si>
    <t>法院</t>
  </si>
  <si>
    <t>其他法院支出</t>
  </si>
  <si>
    <t>司法</t>
  </si>
  <si>
    <t>基层司法业务</t>
  </si>
  <si>
    <t>普法宣传</t>
  </si>
  <si>
    <t>公共法律服务</t>
  </si>
  <si>
    <t>社区矫正</t>
  </si>
  <si>
    <t>其他司法支出</t>
  </si>
  <si>
    <t>四、教育支出</t>
  </si>
  <si>
    <t>教育支出</t>
  </si>
  <si>
    <t>教育管理事务</t>
  </si>
  <si>
    <t>普通教育</t>
  </si>
  <si>
    <t>学前教育</t>
  </si>
  <si>
    <t>小学教育</t>
  </si>
  <si>
    <t>初中教育</t>
  </si>
  <si>
    <t>高中教育</t>
  </si>
  <si>
    <t>职业教育</t>
  </si>
  <si>
    <t>中等职业教育</t>
  </si>
  <si>
    <t>特殊教育</t>
  </si>
  <si>
    <t>特殊学校教育</t>
  </si>
  <si>
    <t>进修及培训</t>
  </si>
  <si>
    <t>教师进修</t>
  </si>
  <si>
    <t>干部教育</t>
  </si>
  <si>
    <t>教育费附加安排的支出</t>
  </si>
  <si>
    <t>其他教育费附加安排的支出</t>
  </si>
  <si>
    <t>其他教育支出</t>
  </si>
  <si>
    <t>五、科学技术支出</t>
  </si>
  <si>
    <t>科学技术支出</t>
  </si>
  <si>
    <t>科学技术管理事务</t>
  </si>
  <si>
    <t>其他科学技术管理事务支出</t>
  </si>
  <si>
    <t xml:space="preserve"> 技术研究与开发</t>
  </si>
  <si>
    <t>其他技术研究与开发支出</t>
  </si>
  <si>
    <t>科学技术普及</t>
  </si>
  <si>
    <t>机构运行</t>
  </si>
  <si>
    <t>科普活动</t>
  </si>
  <si>
    <t>科技重大项目</t>
  </si>
  <si>
    <t>其他科学技术支出</t>
  </si>
  <si>
    <t>六、文化旅游体育与传媒支出</t>
  </si>
  <si>
    <t xml:space="preserve"> 文化旅游体育与传媒支出</t>
  </si>
  <si>
    <t>文化和旅游</t>
  </si>
  <si>
    <t>图书馆</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</si>
  <si>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</si>
  <si>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</si>
  <si>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</si>
  <si>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</si>
  <si>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</si>
  <si>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</si>
  <si>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</si>
  <si>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</si>
  <si>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</si>
  <si>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</si>
  <si>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</si>
  <si>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其他文物支出</t>
  </si>
  <si>
    <t>新闻出版电影</t>
  </si>
  <si>
    <t>其他新闻出版电影支出</t>
  </si>
  <si>
    <t>广播电视</t>
  </si>
  <si>
    <t>广播电视事务</t>
  </si>
  <si>
    <t>其他广播电视支出</t>
  </si>
  <si>
    <t>其他文化旅游体育与传媒支出</t>
  </si>
  <si>
    <t>七、社会保障和就业支出</t>
  </si>
  <si>
    <t>社会保障和就业支出</t>
  </si>
  <si>
    <t>人力资源和社会保障管理事务</t>
  </si>
  <si>
    <t>综合业务管理</t>
  </si>
  <si>
    <t>就业管理事务</t>
  </si>
  <si>
    <t>社会保险业务管理事务</t>
  </si>
  <si>
    <t>劳动关系和维权</t>
  </si>
  <si>
    <t>劳动人事争议调解仲裁</t>
  </si>
  <si>
    <t>引进人才费用</t>
  </si>
  <si>
    <t>民政管理事务</t>
  </si>
  <si>
    <t>行政区划和地名管理</t>
  </si>
  <si>
    <t>其他民政管理事务支出</t>
  </si>
  <si>
    <t xml:space="preserve"> 行政事业单位养老支出</t>
  </si>
  <si>
    <t>离退休人员管理机构</t>
  </si>
  <si>
    <t>机关事业单位基本养老保险缴费支出</t>
  </si>
  <si>
    <t>机关事业单位职业年金缴费支出</t>
  </si>
  <si>
    <t>对机关事业单位职业年金的补助</t>
  </si>
  <si>
    <t>其他行政事业单位养老支出</t>
  </si>
  <si>
    <t xml:space="preserve"> 就业补助</t>
  </si>
  <si>
    <t>社会保险补贴</t>
  </si>
  <si>
    <t>公益性岗位补贴</t>
  </si>
  <si>
    <t>其他就业补助支出</t>
  </si>
  <si>
    <t>抚恤</t>
  </si>
  <si>
    <t>死亡抚恤</t>
  </si>
  <si>
    <t>伤残抚恤</t>
  </si>
  <si>
    <t>在乡复员、退伍军人生活补助</t>
  </si>
  <si>
    <t>义务兵优待</t>
  </si>
  <si>
    <t>退役安置</t>
  </si>
  <si>
    <t>退役士兵安置</t>
  </si>
  <si>
    <t>军队移交政府的离退休人员安置</t>
  </si>
  <si>
    <t>军队转业干部安置</t>
  </si>
  <si>
    <t>社会福利</t>
  </si>
  <si>
    <t>儿童福利</t>
  </si>
  <si>
    <t>老年福利</t>
  </si>
  <si>
    <t>殡葬</t>
  </si>
  <si>
    <t>社会福利事业单位</t>
  </si>
  <si>
    <t>养老服务</t>
  </si>
  <si>
    <t>其他社会福利支出</t>
  </si>
  <si>
    <t>残疾人事业</t>
  </si>
  <si>
    <t>残疾人康复</t>
  </si>
  <si>
    <t>残疾人就业</t>
  </si>
  <si>
    <t>残疾人生活和护理补贴</t>
  </si>
  <si>
    <t>其他残疾人事业支出</t>
  </si>
  <si>
    <t>红十字事业</t>
  </si>
  <si>
    <t>其他红十字事业支出</t>
  </si>
  <si>
    <t>最低生活保障</t>
  </si>
  <si>
    <t>城市最低生活保障金支出</t>
  </si>
  <si>
    <t>农村最低生活保障金支出</t>
  </si>
  <si>
    <t>临时救助支出</t>
  </si>
  <si>
    <t>流浪乞讨人员救助支出</t>
  </si>
  <si>
    <t xml:space="preserve"> 特困人员救助供养</t>
  </si>
  <si>
    <t>城市特困人员救助供养支出</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</si>
  <si>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</si>
  <si>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</si>
  <si>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</si>
  <si>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</si>
  <si>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</si>
  <si>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</si>
  <si>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</si>
  <si>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</si>
  <si>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财政代缴社会保险费支出</t>
  </si>
  <si>
    <t>财政代缴城乡居民基本养老保险费支出</t>
  </si>
  <si>
    <t>财政代缴其他社会保险费支出</t>
  </si>
  <si>
    <t>其他社会保障和就业支出</t>
  </si>
  <si>
    <t>八、卫生健康支出</t>
  </si>
  <si>
    <t>卫生健康支出</t>
  </si>
  <si>
    <t>卫生健康管理事务</t>
  </si>
  <si>
    <t>其他卫生健康管理事务支出</t>
  </si>
  <si>
    <t>公立医院</t>
  </si>
  <si>
    <t>综合医院</t>
  </si>
  <si>
    <t>中医（民族）医院</t>
  </si>
  <si>
    <t>基层医疗卫生机构</t>
  </si>
  <si>
    <t>城市社区卫生机构</t>
  </si>
  <si>
    <t>乡镇卫生院</t>
  </si>
  <si>
    <t>其他基层医疗卫生机构支出</t>
  </si>
  <si>
    <t>公共卫生</t>
  </si>
  <si>
    <t>疾病预防控制机构</t>
  </si>
  <si>
    <t>卫生监督机构</t>
  </si>
  <si>
    <t>妇幼保健机构</t>
  </si>
  <si>
    <t>基本公共卫生服务</t>
  </si>
  <si>
    <t>突发公共卫生事件应急处理</t>
  </si>
  <si>
    <t>其他公共卫生支出</t>
  </si>
  <si>
    <t>计划生育事务</t>
  </si>
  <si>
    <t>其他计划生育事务支出</t>
  </si>
  <si>
    <t>行政事业单位医疗</t>
  </si>
  <si>
    <t>行政单位医疗</t>
  </si>
  <si>
    <t>事业单位医疗</t>
  </si>
  <si>
    <t>其他行政事业单位医疗支出</t>
  </si>
  <si>
    <t>财政对基本医疗保险基金的补助</t>
  </si>
  <si>
    <t>财政对城乡居民基本医疗保险基金的补助</t>
  </si>
  <si>
    <t xml:space="preserve"> 医疗救助</t>
  </si>
  <si>
    <t>城乡医疗救助</t>
  </si>
  <si>
    <t>医疗保障管理事务</t>
  </si>
  <si>
    <t>其他医疗保障管理事务支出</t>
  </si>
  <si>
    <t>老龄卫生健康事务</t>
  </si>
  <si>
    <t>中医药事务</t>
  </si>
  <si>
    <t>中医（民族医）药专项</t>
  </si>
  <si>
    <t>九、节能环保支出</t>
  </si>
  <si>
    <t>节能环保支出</t>
  </si>
  <si>
    <t>环境保护管理事务</t>
  </si>
  <si>
    <t>其他环境保护管理事务支出</t>
  </si>
  <si>
    <t>污染防治</t>
  </si>
  <si>
    <t>大气</t>
  </si>
  <si>
    <t>自然生态保护</t>
  </si>
  <si>
    <t>生态保护</t>
  </si>
  <si>
    <t>污染减排</t>
  </si>
  <si>
    <t>生态环境监测与信息</t>
  </si>
  <si>
    <t>十、城乡社区支出</t>
  </si>
  <si>
    <t>城乡社区支出</t>
  </si>
  <si>
    <t>城乡社区管理事务</t>
  </si>
  <si>
    <t>城管执法</t>
  </si>
  <si>
    <t>其他城乡社区管理事务支出</t>
  </si>
  <si>
    <t>城乡社区公共设施</t>
  </si>
  <si>
    <t>其他城乡社区公共设施支出</t>
  </si>
  <si>
    <t>城乡社区环境卫生</t>
  </si>
  <si>
    <t>建设市场管理与监督</t>
  </si>
  <si>
    <t>十一、农林水支出</t>
  </si>
  <si>
    <t>农林水支出</t>
  </si>
  <si>
    <t>农业农村</t>
  </si>
  <si>
    <t>科技转化与推广服务</t>
  </si>
  <si>
    <t>病虫害控制</t>
  </si>
  <si>
    <t>农产品质量安全</t>
  </si>
  <si>
    <t>农业生态资源保护</t>
  </si>
  <si>
    <t>乡村道路建设</t>
  </si>
  <si>
    <t>其他农业农村支出</t>
  </si>
  <si>
    <t>林业和草原</t>
  </si>
  <si>
    <t>贷款贴息</t>
  </si>
  <si>
    <t>水利</t>
  </si>
  <si>
    <t>水利行业业务管理</t>
  </si>
  <si>
    <t>水利工程运行与维护</t>
  </si>
  <si>
    <t>水利前期工作</t>
  </si>
  <si>
    <t>水土保持</t>
  </si>
  <si>
    <t>水质监测</t>
  </si>
  <si>
    <t>防汛</t>
  </si>
  <si>
    <t>农村水利</t>
  </si>
  <si>
    <t>巩固脱贫攻坚成果衔接乡村振兴</t>
  </si>
  <si>
    <t>农村基础设施建设</t>
  </si>
  <si>
    <t>其他巩固脱贫攻坚成果衔接乡村振兴支出</t>
  </si>
  <si>
    <t>农村综合改革</t>
  </si>
  <si>
    <t>对村民委员会和村党支部的补助</t>
  </si>
  <si>
    <t>其他农村综合改革支出</t>
  </si>
  <si>
    <t>普惠金融发展支出</t>
  </si>
  <si>
    <t>农业保险保费补贴</t>
  </si>
  <si>
    <t>创业担保贷款贴息及奖补</t>
  </si>
  <si>
    <t>其他普惠金融发展支出</t>
  </si>
  <si>
    <t>其他农林水支出</t>
  </si>
  <si>
    <t>十二、交通运输支出</t>
  </si>
  <si>
    <t>交通运输支出</t>
  </si>
  <si>
    <t>公路水路运输</t>
  </si>
  <si>
    <t>公路养护</t>
  </si>
  <si>
    <t>公路运输管理</t>
  </si>
  <si>
    <t>其他公路水路运输支出</t>
  </si>
  <si>
    <t>其他交通运输支出</t>
  </si>
  <si>
    <t>公共交通运营补助</t>
  </si>
  <si>
    <t>十三、商业服务业等支出</t>
  </si>
  <si>
    <t>商业服务业等支出</t>
  </si>
  <si>
    <t>商业流通事务</t>
  </si>
  <si>
    <t>其他商业服务业等支出</t>
  </si>
  <si>
    <t>十四、金融支出</t>
  </si>
  <si>
    <t>金融支出</t>
  </si>
  <si>
    <t>金融部门行政支出</t>
  </si>
  <si>
    <t>金融部门其他行政支出</t>
  </si>
  <si>
    <t>金融发展支出</t>
  </si>
  <si>
    <t>其他金融发展支出</t>
  </si>
  <si>
    <t>十五、自然资源海洋气象等支出</t>
  </si>
  <si>
    <t>自然资源海洋气象等支出</t>
  </si>
  <si>
    <t>自然资源事务</t>
  </si>
  <si>
    <t>自然资源规划及管理</t>
  </si>
  <si>
    <t>自然资源利用与保护</t>
  </si>
  <si>
    <t>自然资源调查与确权登记</t>
  </si>
  <si>
    <t>其他自然资源事务支出</t>
  </si>
  <si>
    <t>气象事务</t>
  </si>
  <si>
    <t>气象事业机构</t>
  </si>
  <si>
    <t>气象信息传输及管理</t>
  </si>
  <si>
    <t>气象预报预测</t>
  </si>
  <si>
    <t>气象服务</t>
  </si>
  <si>
    <t>其他气象事务支出</t>
  </si>
  <si>
    <t>十六、住房保障支出</t>
  </si>
  <si>
    <t>住房保障支出</t>
  </si>
  <si>
    <t>保障性安居工程支出</t>
  </si>
  <si>
    <t>老旧小区改造</t>
  </si>
  <si>
    <t>其他保障性安居工程支出</t>
  </si>
  <si>
    <t>住房改革支出</t>
  </si>
  <si>
    <t>住房公积金</t>
  </si>
  <si>
    <t>十七、粮油物资储备支出</t>
  </si>
  <si>
    <t>粮油物资储备支出</t>
  </si>
  <si>
    <t>粮油物资事务</t>
  </si>
  <si>
    <t>其他粮油物资事务支出</t>
  </si>
  <si>
    <t>粮油储备</t>
  </si>
  <si>
    <t>储备粮油补贴</t>
  </si>
  <si>
    <t>十八、灾害防治及应急管理支出</t>
  </si>
  <si>
    <t>灾害防治及应急管理支出</t>
  </si>
  <si>
    <t>应急管理事务</t>
  </si>
  <si>
    <t>安全监管</t>
  </si>
  <si>
    <t>应急救援</t>
  </si>
  <si>
    <t>应急管理</t>
  </si>
  <si>
    <t>其他应急管理支出</t>
  </si>
  <si>
    <t>消防救援事务</t>
  </si>
  <si>
    <t>消防应急救援</t>
  </si>
  <si>
    <t>其他消防救援事务支出</t>
  </si>
  <si>
    <t>自然灾害救灾及恢复重建支出</t>
  </si>
  <si>
    <t>自然灾害救灾补助</t>
  </si>
  <si>
    <t>十九、预备费</t>
  </si>
  <si>
    <t>预备费</t>
  </si>
  <si>
    <t>二十、其他支出</t>
  </si>
  <si>
    <t xml:space="preserve"> 其他支出</t>
  </si>
  <si>
    <t>年初预留</t>
  </si>
  <si>
    <t>其他支出</t>
  </si>
  <si>
    <t>二十、债务付息支出</t>
  </si>
  <si>
    <t>债务付息支出</t>
  </si>
  <si>
    <t>地方政府一般债务付息支出</t>
  </si>
  <si>
    <t>地方政府一般债券付息支出</t>
  </si>
  <si>
    <t>2024年德阳市罗江区一般公共预算收支预算平衡表</t>
  </si>
  <si>
    <t>收  入</t>
  </si>
  <si>
    <t>支  出</t>
  </si>
  <si>
    <t>补助下级支出</t>
  </si>
  <si>
    <t>一般性转移支付</t>
  </si>
  <si>
    <t>专项转移支付</t>
  </si>
  <si>
    <t>上解收入</t>
  </si>
  <si>
    <t>体制上解收入</t>
  </si>
  <si>
    <t>专项上解收入</t>
  </si>
  <si>
    <t>债务转贷支出</t>
  </si>
  <si>
    <t>地方政府一般债券转贷支出</t>
  </si>
  <si>
    <t>地方政府向外国政府借款转贷支出</t>
  </si>
  <si>
    <t>地方政府向国际组织借款转贷支出</t>
  </si>
  <si>
    <t>地方政府其他一般债务转贷支出</t>
  </si>
  <si>
    <t>2024年德阳市罗江区本级一般公共预算
经济分类科目支出预算表</t>
  </si>
  <si>
    <t>合    计</t>
  </si>
  <si>
    <t>对应的政府预算支出经济分类科目</t>
  </si>
  <si>
    <t>一、机关工资福利支出</t>
  </si>
  <si>
    <t>其中：工资奖金津补贴</t>
  </si>
  <si>
    <t>社会保障缴费</t>
  </si>
  <si>
    <t>其他工资福利支出</t>
  </si>
  <si>
    <t>二、机关商品和服务支出</t>
  </si>
  <si>
    <t>其中：办公经费</t>
  </si>
  <si>
    <t>会议费</t>
  </si>
  <si>
    <t>培训费</t>
  </si>
  <si>
    <t>专用材料购置费</t>
  </si>
  <si>
    <t>委托业务费</t>
  </si>
  <si>
    <t>公务接待费</t>
  </si>
  <si>
    <t>公务用车运行维护费</t>
  </si>
  <si>
    <t>维修（护）费</t>
  </si>
  <si>
    <t>其他商品和服务支出</t>
  </si>
  <si>
    <t>三、机关资本性支出（一）</t>
  </si>
  <si>
    <t>其中：设备购置</t>
  </si>
  <si>
    <t>大型修缮</t>
  </si>
  <si>
    <t>其他资本性支出</t>
  </si>
  <si>
    <t>四、对事业单位经常性补助</t>
  </si>
  <si>
    <t>其中：工资福利支出</t>
  </si>
  <si>
    <t>商品和服务支出</t>
  </si>
  <si>
    <t>五 、对事业单位资本性补助</t>
  </si>
  <si>
    <t>其中：资本性支出</t>
  </si>
  <si>
    <t>六、对企业补助</t>
  </si>
  <si>
    <t>其中：费用补贴</t>
  </si>
  <si>
    <t>其他对企业补助</t>
  </si>
  <si>
    <t>七、对个人和家庭的补助</t>
  </si>
  <si>
    <t>其中：社会福利和救助</t>
  </si>
  <si>
    <t>助学金</t>
  </si>
  <si>
    <t>离退休费</t>
  </si>
  <si>
    <t>其他对个人和家庭的补助</t>
  </si>
  <si>
    <t>八、对社会保障基金补助</t>
  </si>
  <si>
    <t>其中：对社会保险基金补助</t>
  </si>
  <si>
    <t>九、债务利息及费用支出</t>
  </si>
  <si>
    <t>其中：国内债务付息</t>
  </si>
  <si>
    <t>十、其他支出</t>
  </si>
  <si>
    <t>其中：其他支出</t>
  </si>
  <si>
    <t>总计</t>
  </si>
  <si>
    <t>2024年德阳市罗江区本级一般公共预算
经济分类科目基本支出预算表</t>
  </si>
  <si>
    <t>五、对事业单位资本性补助</t>
  </si>
  <si>
    <t>六、对个人和家庭的补助</t>
  </si>
  <si>
    <t>2024年德阳市罗江区对下一般公共预算
转移支付和税收返还预算表</t>
  </si>
  <si>
    <t>转移支付名称</t>
  </si>
  <si>
    <t>上年执行数</t>
  </si>
  <si>
    <t>本年预算数</t>
  </si>
  <si>
    <t>一、一般性转移支付</t>
  </si>
  <si>
    <t>其中：均衡性转移支付</t>
  </si>
  <si>
    <t xml:space="preserve">  重点生态功能区转移支付</t>
  </si>
  <si>
    <t xml:space="preserve">  县级基本财力保障机制奖补资金</t>
  </si>
  <si>
    <t xml:space="preserve">  资源枯竭城市转移支付</t>
  </si>
  <si>
    <t xml:space="preserve">  革命老区转移支付</t>
  </si>
  <si>
    <t xml:space="preserve">  民族地区转移支付</t>
  </si>
  <si>
    <t xml:space="preserve">  欠发达地区转移支付</t>
  </si>
  <si>
    <t xml:space="preserve">     共同财政事权转移支付</t>
  </si>
  <si>
    <t xml:space="preserve">      其中：成品油税费改革转移支付</t>
  </si>
  <si>
    <t xml:space="preserve">        城乡义务教育补助经费</t>
  </si>
  <si>
    <t xml:space="preserve"> 税收返还</t>
  </si>
  <si>
    <t xml:space="preserve"> 体制结算补助</t>
  </si>
  <si>
    <t>二、专项转移支付</t>
  </si>
  <si>
    <t>其中：民族事业发展专项资金</t>
  </si>
  <si>
    <t xml:space="preserve">          帮扶干部风险保障金</t>
  </si>
  <si>
    <t>注:本表无数据。</t>
  </si>
  <si>
    <t>2024年德阳市罗江区转移支付项目表</t>
  </si>
  <si>
    <r>
      <rPr>
        <b/>
        <sz val="12"/>
        <color theme="1"/>
        <rFont val="宋体"/>
        <charset val="134"/>
      </rPr>
      <t>地</t>
    </r>
    <r>
      <rPr>
        <b/>
        <sz val="12"/>
        <color theme="1"/>
        <rFont val="Times New Roman"/>
        <charset val="0"/>
      </rPr>
      <t xml:space="preserve">     </t>
    </r>
    <r>
      <rPr>
        <b/>
        <sz val="12"/>
        <color theme="1"/>
        <rFont val="宋体"/>
        <charset val="134"/>
      </rPr>
      <t>区</t>
    </r>
  </si>
  <si>
    <t>待清算分配数</t>
  </si>
  <si>
    <t>合计：</t>
  </si>
  <si>
    <t xml:space="preserve">2024年德阳市罗江区预算内基本建设支出预算表 </t>
  </si>
  <si>
    <t>单位:万元，%</t>
  </si>
  <si>
    <t>预算科目（项目）</t>
  </si>
  <si>
    <t>为上年执行</t>
  </si>
  <si>
    <t>一、本级支出</t>
  </si>
  <si>
    <t>（十一）农林水支出</t>
  </si>
  <si>
    <t>都江堰灌区”十四五“续建配套与现代化改造工程省管项目</t>
  </si>
  <si>
    <t>（十二）交通运输支出</t>
  </si>
  <si>
    <t>科技治超</t>
  </si>
  <si>
    <t>二、对地方转移支付</t>
  </si>
  <si>
    <t>预算内基本建设支出合计</t>
  </si>
  <si>
    <t>本级支出合计</t>
  </si>
  <si>
    <t>备注：罗江区无对地方转移支付</t>
  </si>
  <si>
    <t>2024年德阳市罗江区本级重大投资计划和项目情况表</t>
  </si>
  <si>
    <t>项目名称</t>
  </si>
  <si>
    <t>建设
性质</t>
  </si>
  <si>
    <t>建设
年限</t>
  </si>
  <si>
    <t>总投资</t>
  </si>
  <si>
    <t>预算内投资</t>
  </si>
  <si>
    <t>建设内容</t>
  </si>
  <si>
    <t>备注</t>
  </si>
  <si>
    <t>承诺
资金</t>
  </si>
  <si>
    <t>已安排
投资</t>
  </si>
  <si>
    <t>2024年
投资建议</t>
  </si>
  <si>
    <t>建设
总规模</t>
  </si>
  <si>
    <t>2024年
建设内容</t>
  </si>
  <si>
    <t>一、重大基础设施</t>
  </si>
  <si>
    <t>德阳市罗江区城市一级消防站建设项目</t>
  </si>
  <si>
    <t>新建消防站车库及附属用房1562.76㎡、消防训练塔230.64㎡，新建总建筑面积1793.4㎡。维修改造办公综合楼2705.05㎡。</t>
  </si>
  <si>
    <t>完成办公楼改造；新建消防站车库及附属用房、消防训练塔。</t>
  </si>
  <si>
    <t>罗江区人武部综合保障楼建设项目</t>
  </si>
  <si>
    <t>政府投资</t>
  </si>
  <si>
    <t>新建综合保障楼及配套附属设施。在区人武部营区民兵训练基地停车场位置上新建多功能钢框架房，共建2层。其中：一楼日常为战备车辆、冲锋舟停放点，训练及应急抢险期间，为民兵及役前训练新兵就餐区(满足120人就餐)；二楼为作战室、军事体能训练室；室内相关配套设施等。</t>
  </si>
  <si>
    <t>新建综合保障楼及配套附属设施。在区人武部营区民兵训练基地停车场位置上新建多功能钢框架房，共建2层。其中：一楼日常为战备车辆、冲锋舟停放点，训练及应急抢险期间，为民兵及役前训练新兵就餐区(满足120人就餐)；二楼为作战室、军事体能训练室；室内相关配套设施等</t>
  </si>
  <si>
    <t>罗江区科技治超（不停车自动计重检测）项目</t>
  </si>
  <si>
    <t>2023-2024</t>
  </si>
  <si>
    <t>主要新建执法办公场所、指挥中心、卸载场并购置安装一套（一车道双向）不停车预检系统和一套双车道精检系统</t>
  </si>
  <si>
    <t>完成房建工程，购置安装一套（一车道双向）不停车预检系统和一套双车道精检系统</t>
  </si>
  <si>
    <t>罗江区X628蟠旌路群英桥改造工程</t>
  </si>
  <si>
    <t>重建</t>
  </si>
  <si>
    <t>2024年</t>
  </si>
  <si>
    <t>对原1-12m石拱桥进行拆除重建，重建桥梁全长19m,桥面宽7m，桥梁跨径为1-13m预应力砼简支空心板，下部采用桩基接盖梁桥台，桩基础。</t>
  </si>
  <si>
    <t>完工，投入使用</t>
  </si>
  <si>
    <t>罗江区略坪镇Y687马酉路2号桥危桥拆除重建工程</t>
  </si>
  <si>
    <t>改建</t>
  </si>
  <si>
    <t>2024-
2024</t>
  </si>
  <si>
    <t>将危桥拆除后，原址重建一座桥梁全长14.68米，宽7米的现浇水泥混凝土矩形板桥</t>
  </si>
  <si>
    <t>罗江区金山镇安家村跨人民渠桥改造工程</t>
  </si>
  <si>
    <t>1.对罗江区X605安星路人民渠桥1进行危桥改造，改造后桥梁长21.44米，宽10米，双向两车道。
2.对罗江区Y684金隐路安家桥进行危桥改造，改造后桥梁长21.44米，宽10米，双向两车道。</t>
  </si>
  <si>
    <t>完成项目建设</t>
  </si>
  <si>
    <t>罗江区2024年自然村通硬化路建设项目</t>
  </si>
  <si>
    <t>建设自然村通硬化路17.7公里，路面宽度4.5米</t>
  </si>
  <si>
    <t>罗江区通村硬化路“三同时”安全生命防护工程</t>
  </si>
  <si>
    <t>新建</t>
  </si>
  <si>
    <t>拟在通村硬化路危险路段安装波形护栏2.632公里，完善沿线标志、标牌</t>
  </si>
  <si>
    <t>德罗干线绵罗路连接线公路工程</t>
  </si>
  <si>
    <t>2024-2025</t>
  </si>
  <si>
    <t>该项目全长约1.181km，采用二级公路技术标准，设计速度40km/h，路基宽10m，路面类型为沥青混凝土；</t>
  </si>
  <si>
    <t>开展路基工程施工</t>
  </si>
  <si>
    <t>G5成绵高速白马关收费站东站提升改造工程</t>
  </si>
  <si>
    <t>改造收费站棚，修补站前道路、完善边坡防护网。</t>
  </si>
  <si>
    <t>罗江区2024年农村公路安全生命防护工程</t>
  </si>
  <si>
    <t>拟在农村公路危险路段增设道路波形护栏及标志标牌等，消除农村公路安全隐患里程10.0km</t>
  </si>
  <si>
    <t>罗江区农村公路增设错车道工程</t>
  </si>
  <si>
    <t>在农村公路路面宽度较窄路段增设错车道500个</t>
  </si>
  <si>
    <t>成德大道德罗项目示范段（罗江段）35-220千伏电力设施迁改项目下穿宝成铁路防护工程</t>
  </si>
  <si>
    <t>成德大道德罗项目示范段（罗江段）35-220千伏电力设施下穿宝成铁路修建电力设施防护管道。</t>
  </si>
  <si>
    <t>德罗干道县城连接线上跨宝成铁路接触网电力迁改工程</t>
  </si>
  <si>
    <r>
      <rPr>
        <sz val="11"/>
        <rFont val="Times New Roman"/>
        <charset val="0"/>
      </rPr>
      <t>2024</t>
    </r>
    <r>
      <rPr>
        <sz val="11"/>
        <rFont val="宋体"/>
        <charset val="0"/>
      </rPr>
      <t>年</t>
    </r>
  </si>
  <si>
    <t>德罗干道县城连接线上跨宝成铁路段接触网迁改。</t>
  </si>
  <si>
    <t>完成电力迁改工程</t>
  </si>
  <si>
    <t>成德大道德罗项目示范段（罗江段）35-220千伏电力设施迁改项目</t>
  </si>
  <si>
    <t>德罗干道建设建设范围内涉及220kV永孟东线、220kV永孟西线、110kV南铁线、35kV斑水线四条电力线路需迁改。</t>
  </si>
  <si>
    <t>合  计</t>
  </si>
  <si>
    <t>2024年德阳市罗江区本级政府性基金预算收入预算表</t>
  </si>
  <si>
    <t>一、政府性基金收入</t>
  </si>
  <si>
    <t>农网还贷资金收入</t>
  </si>
  <si>
    <t>国家电影事业发展专项资金收入</t>
  </si>
  <si>
    <t>国有土地收益基金收入</t>
  </si>
  <si>
    <t>农业土地开发资金收入</t>
  </si>
  <si>
    <t>国有土地使用权出让收入</t>
  </si>
  <si>
    <t>大中型水库库区基金收入</t>
  </si>
  <si>
    <t>彩票公益金收入</t>
  </si>
  <si>
    <t>城市基础设施配套费收入</t>
  </si>
  <si>
    <t>污水处理费收入</t>
  </si>
  <si>
    <t>二、专项债务对应项目专项收入</t>
  </si>
  <si>
    <t>港口建设费专项债务对应项目专项收入</t>
  </si>
  <si>
    <t>国家电影事业发展专项资金专项债务对应项目专项收入</t>
  </si>
  <si>
    <t>国有土地使用权出让金专项债务对应项目专项收入</t>
  </si>
  <si>
    <t>国有土地收益基金专项债务对应项目专项收入</t>
  </si>
  <si>
    <t>农业土地开发资金专项债务对应项目专项收入</t>
  </si>
  <si>
    <t>其他政府性基金专项债务对应项目专项收入</t>
  </si>
  <si>
    <t>政府性基金预算收入合计</t>
  </si>
  <si>
    <t>2024年德阳市罗江区政府性基金预算支出预算表</t>
  </si>
  <si>
    <t>一、科学技术支出</t>
  </si>
  <si>
    <t>核电站乏燃料处理处置基金支出</t>
  </si>
  <si>
    <t>二、文化旅游体育与传媒支出</t>
  </si>
  <si>
    <t>国家电影事业发展专项资金安排的支出</t>
  </si>
  <si>
    <t>旅游发展基金支出</t>
  </si>
  <si>
    <t>国家电影事业发展专项资金对应专项债务收入安排的支出</t>
  </si>
  <si>
    <t>三、社会保障和就业支出</t>
  </si>
  <si>
    <t>大中型水库移民后期扶持基金支出</t>
  </si>
  <si>
    <t>小型水库移民扶助基金安排的支出</t>
  </si>
  <si>
    <t>小型水库移民扶助基金对应专项债务收入安排的支出</t>
  </si>
  <si>
    <t>四、节能环保支出</t>
  </si>
  <si>
    <t>可再生能源电价附加收入安排的支出</t>
  </si>
  <si>
    <t>五、城乡社区支出</t>
  </si>
  <si>
    <t>国有土地使用权出让收入安排的支出</t>
  </si>
  <si>
    <t>国有土地收益基金安排的支出</t>
  </si>
  <si>
    <t>农业土地开发资金安排的支出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</si>
  <si>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</si>
  <si>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</si>
  <si>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</si>
  <si>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</si>
  <si>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</si>
  <si>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</si>
  <si>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</si>
  <si>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六、农林水支出</t>
  </si>
  <si>
    <t>大中型水库库区基金安排的支出</t>
  </si>
  <si>
    <t>国家重大水利工程建设基金安排的支出</t>
  </si>
  <si>
    <t>大中型水库库区基金对应专项债务收入安排的支出</t>
  </si>
  <si>
    <t>国家重大水利工程建设基金对应专项债务收入安排的支出</t>
  </si>
  <si>
    <t>七、交通运输支出</t>
  </si>
  <si>
    <t>车辆通行费安排的支出</t>
  </si>
  <si>
    <t>港口建设费安排的支出</t>
  </si>
  <si>
    <t>民航发展基金支出</t>
  </si>
  <si>
    <t>政府收费公路专项债券收入安排的支出</t>
  </si>
  <si>
    <t>车辆通行费对应专项债务收入安排的支出</t>
  </si>
  <si>
    <t>港口建设费对应专项债务收入安排的支出</t>
  </si>
  <si>
    <t>八、资源勘探工业信息等支出</t>
  </si>
  <si>
    <t>农网还贷资金支出</t>
  </si>
  <si>
    <t>九、其他支出</t>
  </si>
  <si>
    <t>其他政府性基金及对应专项债务收入安排的支出</t>
  </si>
  <si>
    <t>彩票发行销售机构业务费安排的支出</t>
  </si>
  <si>
    <t>彩票公益金安排的支出</t>
  </si>
  <si>
    <t>十、债务付息支出</t>
  </si>
  <si>
    <t>地方政府专项债务付息支出</t>
  </si>
  <si>
    <t>十一、债务发行费用支出</t>
  </si>
  <si>
    <t>地方政府专项债务发行费用支出</t>
  </si>
  <si>
    <t>十二、抗疫特别国债安排的支出</t>
  </si>
  <si>
    <t>政府性基金预算支出合计</t>
  </si>
  <si>
    <t>2024年德阳市罗江区政府性基金预算收支预算平衡表</t>
  </si>
  <si>
    <t>政府性基金预算收入</t>
  </si>
  <si>
    <t>政府性基金预算支出</t>
  </si>
  <si>
    <t>地方政府专项债务还本支出</t>
  </si>
  <si>
    <t>地方政府专项债务转贷收入</t>
  </si>
  <si>
    <t>2024年德阳市罗江区政府性基金预算收入预算表</t>
  </si>
  <si>
    <t>2024年德阳市罗江区区级政府性基金预算支出预算表</t>
  </si>
  <si>
    <t>一、城乡社区支出</t>
  </si>
  <si>
    <t>征地和拆迁补偿支出</t>
  </si>
  <si>
    <t>土地开发支出</t>
  </si>
  <si>
    <t>农村基础设施建设支出</t>
  </si>
  <si>
    <t>其他国有土地使用权出让收入安排的支出</t>
  </si>
  <si>
    <t>城市公共设施</t>
  </si>
  <si>
    <t>其他污水处理费安排的支出</t>
  </si>
  <si>
    <t>二、其他支出</t>
  </si>
  <si>
    <t>用于社会福利的彩票公益金支出</t>
  </si>
  <si>
    <t>用于体育事业的彩票公益金支出</t>
  </si>
  <si>
    <t>三、债务还本支出</t>
  </si>
  <si>
    <t>土地储备专项债券还本支出</t>
  </si>
  <si>
    <t>其他地方自行试点项目收益专项债券还本支出</t>
  </si>
  <si>
    <t>四、债务付息支出</t>
  </si>
  <si>
    <t>国有土地使用权出让金债务付息支出</t>
  </si>
  <si>
    <t>土地储备专项债券付息支出</t>
  </si>
  <si>
    <t>棚户区改造专项债券付息支出</t>
  </si>
  <si>
    <t>其他地方自行试点项目收益专项债券付息支出</t>
  </si>
  <si>
    <t>五、债务发行费用支出</t>
  </si>
  <si>
    <t>其他地方自行试点项目收益专项债券发行费用支出</t>
  </si>
  <si>
    <t>支出合计</t>
  </si>
  <si>
    <t>2024年德阳市罗江区对下政府性基金预算
转移支付预算表</t>
  </si>
  <si>
    <t>预    算    科    目</t>
  </si>
  <si>
    <t>一、文化旅游体育与传媒支出</t>
  </si>
  <si>
    <t>其中：国家电影事业发展专项资金安排的支出</t>
  </si>
  <si>
    <t xml:space="preserve">     其中：其他国家电影事业发展专项资金支出</t>
  </si>
  <si>
    <t>注：本表无数据。</t>
  </si>
  <si>
    <t>2024年德阳市罗江区国有资本经营预算收入预算表</t>
  </si>
  <si>
    <t>单位：万元，%</t>
  </si>
  <si>
    <t>预  算  科  目</t>
  </si>
  <si>
    <t>2023年
执行数</t>
  </si>
  <si>
    <t>2024年
预算数</t>
  </si>
  <si>
    <t>为上年
执行</t>
  </si>
  <si>
    <t>一、利润收入</t>
  </si>
  <si>
    <r>
      <rPr>
        <sz val="11"/>
        <rFont val="宋体"/>
        <charset val="134"/>
      </rPr>
      <t xml:space="preserve"> </t>
    </r>
    <r>
      <rPr>
        <sz val="11"/>
        <rFont val="宋体"/>
        <charset val="134"/>
      </rPr>
      <t xml:space="preserve">   </t>
    </r>
    <r>
      <rPr>
        <sz val="11"/>
        <rFont val="宋体"/>
        <charset val="134"/>
      </rPr>
      <t>烟草企业利润收入</t>
    </r>
  </si>
  <si>
    <t xml:space="preserve">    其他国有资本经营预算企业利润收入</t>
  </si>
  <si>
    <t>二、股利、股息收入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</si>
  <si>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</si>
  <si>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</si>
  <si>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</si>
  <si>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</si>
  <si>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三、产权转让收入</t>
  </si>
  <si>
    <t xml:space="preserve">    国有股减持收入</t>
  </si>
  <si>
    <t xml:space="preserve">    其他国有资本经营预算企业产权转让收入</t>
  </si>
  <si>
    <t>四、清算收入</t>
  </si>
  <si>
    <t xml:space="preserve">    国有股权、股份清算收入</t>
  </si>
  <si>
    <t>其他国有资本经营预算企业清算收入</t>
  </si>
  <si>
    <t>五、其他收入</t>
  </si>
  <si>
    <t xml:space="preserve">    其他国有资本经营预算收入</t>
  </si>
  <si>
    <t>国有资本经营预算收入合计</t>
  </si>
  <si>
    <t>2024年德阳市罗江区国有资本经营预算支出预算表</t>
  </si>
  <si>
    <t>一、解决历史遗留问题及改革成本支出</t>
  </si>
  <si>
    <t xml:space="preserve">        厂办大集体改革支出</t>
  </si>
  <si>
    <t xml:space="preserve"> “三供一业”移交补助支出</t>
  </si>
  <si>
    <t xml:space="preserve"> 国有企业办职教幼教补助支出</t>
  </si>
  <si>
    <t xml:space="preserve"> 其他解决历史遗留问题及改革成本支出</t>
  </si>
  <si>
    <t>二、国有企业资本金注入</t>
  </si>
  <si>
    <t xml:space="preserve"> 国有经济结构调整支出</t>
  </si>
  <si>
    <t xml:space="preserve"> 公益性设施投资支出</t>
  </si>
  <si>
    <t xml:space="preserve"> 前瞻性战略性产业发展支出</t>
  </si>
  <si>
    <t xml:space="preserve"> 其他国有企业资本金注入</t>
  </si>
  <si>
    <t>三、国有企业政策性补贴</t>
  </si>
  <si>
    <t xml:space="preserve"> 国有企业政策性补贴</t>
  </si>
  <si>
    <t>四、其他国有资本经营预算支出</t>
  </si>
  <si>
    <t xml:space="preserve"> 其他国有资本经营预算支出</t>
  </si>
  <si>
    <t>国有资本经营预算支出合计</t>
  </si>
  <si>
    <t>2024年德阳市罗江区国有资本经营预算收支预算平衡表</t>
  </si>
  <si>
    <t>国有资本经营预算收入</t>
  </si>
  <si>
    <t>国有资本经营预算支出</t>
  </si>
  <si>
    <t xml:space="preserve">  上级补助收入</t>
  </si>
  <si>
    <t xml:space="preserve">  上解支出</t>
  </si>
  <si>
    <t xml:space="preserve">  上年结余收入</t>
  </si>
  <si>
    <t xml:space="preserve">  调出资金</t>
  </si>
  <si>
    <t>2024年德阳市罗江区区级国有资本经营预算收入预算表</t>
  </si>
  <si>
    <t xml:space="preserve">    石油石化企业利润收入</t>
  </si>
  <si>
    <t xml:space="preserve">    电力企业利润收入</t>
  </si>
  <si>
    <t xml:space="preserve">    国有股权、股份转让收入</t>
  </si>
  <si>
    <t xml:space="preserve">    国有独资企业产权转让收入</t>
  </si>
  <si>
    <t xml:space="preserve">    国有独资企业清算收入</t>
  </si>
  <si>
    <t xml:space="preserve">    其他国有资本经营预算企业清算收入</t>
  </si>
  <si>
    <t>2024年德阳市罗江区区级国有资本经营预算支出预算表</t>
  </si>
  <si>
    <t xml:space="preserve">        厂办大集体改革支出 </t>
  </si>
  <si>
    <t>2024年德阳市罗江区区级国有资本经营预算收支预算平衡表</t>
  </si>
  <si>
    <t xml:space="preserve">  补助下级支出</t>
  </si>
  <si>
    <t xml:space="preserve">  上解收入</t>
  </si>
  <si>
    <t>2024年德阳市罗江区对下国有资本经营预算
转移支付预算表</t>
  </si>
  <si>
    <r>
      <rPr>
        <b/>
        <sz val="11"/>
        <rFont val="宋体"/>
        <charset val="134"/>
      </rPr>
      <t>预 算</t>
    </r>
    <r>
      <rPr>
        <b/>
        <sz val="11"/>
        <rFont val="宋体"/>
        <charset val="134"/>
      </rPr>
      <t xml:space="preserve"> </t>
    </r>
    <r>
      <rPr>
        <b/>
        <sz val="11"/>
        <rFont val="宋体"/>
        <charset val="134"/>
      </rPr>
      <t>科</t>
    </r>
    <r>
      <rPr>
        <b/>
        <sz val="11"/>
        <rFont val="宋体"/>
        <charset val="134"/>
      </rPr>
      <t xml:space="preserve"> </t>
    </r>
    <r>
      <rPr>
        <b/>
        <sz val="11"/>
        <rFont val="宋体"/>
        <charset val="134"/>
      </rPr>
      <t>目</t>
    </r>
  </si>
  <si>
    <t>执行数</t>
  </si>
  <si>
    <t>为上年
执行数</t>
  </si>
  <si>
    <t>2024年德阳市罗江区社会保险基金预算收入预算表</t>
  </si>
  <si>
    <t>一、企业职工基本养老保险基金收入</t>
  </si>
  <si>
    <t>其中：企业职工基本养老保险费收入</t>
  </si>
  <si>
    <t xml:space="preserve">      企业职工基本养老保险基金财政补贴收入</t>
  </si>
  <si>
    <t xml:space="preserve">      企业职工基本养老保险基金利息收入</t>
  </si>
  <si>
    <t xml:space="preserve">      企业职工基本养老保险基金委托投资收益</t>
  </si>
  <si>
    <t xml:space="preserve">      其他企业职工基本养老保险基金收入</t>
  </si>
  <si>
    <t>二、失业保险基金收入</t>
  </si>
  <si>
    <t>其中：失业保险费收入</t>
  </si>
  <si>
    <t xml:space="preserve">      失业保险基金财政补贴收入</t>
  </si>
  <si>
    <t xml:space="preserve">      失业保险基金利息收入</t>
  </si>
  <si>
    <t xml:space="preserve">      其他失业保险基金收入</t>
  </si>
  <si>
    <t>三、职工基本医疗保险基金收入</t>
  </si>
  <si>
    <t>其中：职工基本医疗保险费收入</t>
  </si>
  <si>
    <t xml:space="preserve">      职工基本医疗保险基金财政补贴收入</t>
  </si>
  <si>
    <t xml:space="preserve">      职工基本医疗保险基金利息收入</t>
  </si>
  <si>
    <t xml:space="preserve">      其他职工基本医疗保险基金收入</t>
  </si>
  <si>
    <t>四、工伤保险基金收入</t>
  </si>
  <si>
    <t>其中：工伤保险费收入</t>
  </si>
  <si>
    <t xml:space="preserve">      工伤保险基金财政补贴收入</t>
  </si>
  <si>
    <t xml:space="preserve">      工伤保险基金利息收入</t>
  </si>
  <si>
    <t xml:space="preserve">      职业伤害保障费收入</t>
  </si>
  <si>
    <t xml:space="preserve">      其他工伤保险基金收入</t>
  </si>
  <si>
    <t>五、城乡居民基本养老保险基金收入</t>
  </si>
  <si>
    <t>其中：城乡居民基本养老保险基金缴费收入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</si>
  <si>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</si>
  <si>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</si>
  <si>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</si>
  <si>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城乡居民基本养老保险基金集体补助收入</t>
  </si>
  <si>
    <t xml:space="preserve">      其他城乡居民基本养老保险基金收入</t>
  </si>
  <si>
    <t>六、机关事业单位基本养老保险基金收入</t>
  </si>
  <si>
    <t>其中：机关事业单位基本养老保险费收入</t>
  </si>
  <si>
    <t xml:space="preserve">      机关事业单位基本养老保险基金财政补贴收入</t>
  </si>
  <si>
    <t xml:space="preserve">      机关事业单位基本养老保险基金利息收入</t>
  </si>
  <si>
    <t xml:space="preserve">      机关事业单位基本养老保险基金委托投资收益</t>
  </si>
  <si>
    <t xml:space="preserve">      其他机关事业单位基本养老保险基金收入</t>
  </si>
  <si>
    <t>七、城乡居民基本医疗保险基金收入</t>
  </si>
  <si>
    <t>其中：城乡居民基本医疗保险费收入</t>
  </si>
  <si>
    <t xml:space="preserve">      城乡居民基本医疗保险基金财政补贴收入</t>
  </si>
  <si>
    <t xml:space="preserve">      城乡居民基本医疗保险基金利息收入</t>
  </si>
  <si>
    <t xml:space="preserve">      其他城乡居民基本医疗保险基金收入</t>
  </si>
  <si>
    <t>社会保险基金预算收入合计</t>
  </si>
  <si>
    <t>备注：本表无数据。2023年，区级未编制社会保险基金预算。按照《四川省人力资源和社会保障厅 四川省财政厅&lt;关于进一步完善城乡居民养老保险制度的通知&gt;》（川人社发〔2022〕20号）文件规定，从2023年1月1日起，实施城乡居民基本养老保险统收统支市级统筹制度，由市级统一编制社会保险基金收支预算。</t>
  </si>
  <si>
    <t>2024年德阳市罗江区社会保险基金预算支出预算表</t>
  </si>
  <si>
    <t>一、企业职工基本养老保险基金支出</t>
  </si>
  <si>
    <t>其中：基本养老金</t>
  </si>
  <si>
    <t xml:space="preserve">      医疗补助金</t>
  </si>
  <si>
    <t xml:space="preserve">      丧葬抚恤补助</t>
  </si>
  <si>
    <t xml:space="preserve">      其他企业职工基本养老保险基金支出</t>
  </si>
  <si>
    <t>二、失业保险基金支出</t>
  </si>
  <si>
    <t>其中：失业保险金</t>
  </si>
  <si>
    <t xml:space="preserve">      医疗保险费</t>
  </si>
  <si>
    <t xml:space="preserve">      职业培训和职业介绍补贴</t>
  </si>
  <si>
    <t xml:space="preserve">      技能提升补贴支出</t>
  </si>
  <si>
    <t xml:space="preserve">      稳定岗位补贴支出</t>
  </si>
  <si>
    <t xml:space="preserve">      其他费用支出</t>
  </si>
  <si>
    <t xml:space="preserve">      其他失业保险基金支出</t>
  </si>
  <si>
    <t>三、职工基本医疗保险基金支出</t>
  </si>
  <si>
    <t>其中：职工基本医疗保险统筹基金</t>
  </si>
  <si>
    <t xml:space="preserve">      职工基本医疗保险个人账户基金</t>
  </si>
  <si>
    <t xml:space="preserve">      其他职工基本医疗保险基金支出</t>
  </si>
  <si>
    <t>四、工伤保险基金支出</t>
  </si>
  <si>
    <t>其中：工伤保险待遇</t>
  </si>
  <si>
    <t xml:space="preserve">      劳动能力鉴定支出</t>
  </si>
  <si>
    <t xml:space="preserve">      工伤预防费用支出</t>
  </si>
  <si>
    <t xml:space="preserve">      职业伤害保障支出</t>
  </si>
  <si>
    <t xml:space="preserve">      其他工伤保险基金支出</t>
  </si>
  <si>
    <t>五、城乡居民基本养老保险基金支出</t>
  </si>
  <si>
    <t>其中：基础养老金支出</t>
  </si>
  <si>
    <t xml:space="preserve">      个人账户养老金支出</t>
  </si>
  <si>
    <t xml:space="preserve">      丧葬抚恤补助支出</t>
  </si>
  <si>
    <t xml:space="preserve">      其他城乡居民基本养老保险基金支出</t>
  </si>
  <si>
    <t>六、机关事业单位基本养老保险基金支出</t>
  </si>
  <si>
    <t>其中：基本养老金支出</t>
  </si>
  <si>
    <t xml:space="preserve">      其他机关事业单位基本养老保险基金支出</t>
  </si>
  <si>
    <t>七、城乡居民基本医疗保险基金支出</t>
  </si>
  <si>
    <t>其中：城乡居民基本医疗保险基金医疗待遇支出</t>
  </si>
  <si>
    <t xml:space="preserve">      城乡居民大病保险支出</t>
  </si>
  <si>
    <t xml:space="preserve">      其他城乡居民基本医疗保险基金支出</t>
  </si>
  <si>
    <t>社会保险基金预算支出合计</t>
  </si>
  <si>
    <t>2024年德阳市罗江区社会保险基金预算收支预算平衡表</t>
  </si>
  <si>
    <t>社会保险基金预算收入</t>
  </si>
  <si>
    <t>社会保险基金预算支出</t>
  </si>
  <si>
    <t>社会保险基金转移支出</t>
  </si>
  <si>
    <t>企业职工基本养老保险基金</t>
  </si>
  <si>
    <t>失业保险基金</t>
  </si>
  <si>
    <t>职工基本医疗保险基金</t>
  </si>
  <si>
    <t>工伤保险基金</t>
  </si>
  <si>
    <t>城乡居民基本养老保险基金</t>
  </si>
  <si>
    <t>机关事业单位基本养老保险基金</t>
  </si>
  <si>
    <t>社会保险基金补助下级支出</t>
  </si>
  <si>
    <t>城乡居民基本医疗保险基金</t>
  </si>
  <si>
    <t>社会保险基金转移收入</t>
  </si>
  <si>
    <t>社会保险基金上级补助收入</t>
  </si>
  <si>
    <t>社会保险基金上解上级支出</t>
  </si>
  <si>
    <t xml:space="preserve">  社会保险基金下级上解收入</t>
  </si>
  <si>
    <t>年终结余</t>
  </si>
  <si>
    <t>年末滚存结余</t>
  </si>
  <si>
    <t>2024年德阳市罗江区区级社会保险基金预算收入预算表</t>
  </si>
  <si>
    <t>2024年德阳市罗江区区级社会保险基金预算支出预算表</t>
  </si>
  <si>
    <t>2024年德阳市罗江区区级社会保险基金预算收支预算平衡表</t>
  </si>
  <si>
    <t>德阳市罗江区2023年地方政府债务限额及余额预算情况表</t>
  </si>
  <si>
    <t>地   区</t>
  </si>
  <si>
    <t>2023年债务限额</t>
  </si>
  <si>
    <t>2023年债务余额预计执行数</t>
  </si>
  <si>
    <t>一般债务</t>
  </si>
  <si>
    <t>专项债务</t>
  </si>
  <si>
    <t>公  式</t>
  </si>
  <si>
    <t>A=B+C</t>
  </si>
  <si>
    <t>B</t>
  </si>
  <si>
    <t>C</t>
  </si>
  <si>
    <t>D=E+F</t>
  </si>
  <si>
    <t>E</t>
  </si>
  <si>
    <t>F</t>
  </si>
  <si>
    <t xml:space="preserve">  罗江区</t>
  </si>
  <si>
    <t>注：1.本表反映上一年度本地区、本级及所属地区地方政府债务限额及余额预计执行数。
    2.本表由县级以上地方各级财政部门在本级人民代表大会批准预算后二十日内公开。                           说明：罗江区无下级预算单位。</t>
  </si>
  <si>
    <t>德阳市罗江区地方政府一般债务余额情况表</t>
  </si>
  <si>
    <t>项    目</t>
  </si>
  <si>
    <t>一、2022年末地方政府一般债务余额实际数</t>
  </si>
  <si>
    <t>二、2023年末地方政府一般债务限额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</si>
  <si>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</si>
  <si>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</si>
  <si>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</si>
  <si>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</si>
  <si>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</si>
  <si>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六、2023年末地方政府一般债务剩余年限（年）</t>
  </si>
  <si>
    <t>3-30年</t>
  </si>
  <si>
    <t>七、2024年预计地方政府一般债务新增举债额度</t>
  </si>
  <si>
    <t>八、2024年预计地方政府一般债务限额</t>
  </si>
  <si>
    <t>注：1.本表反映本地区上两年度一般债务余额，上一年度一般债务限额、发行额、还本支出及余额，本年度一般债务新增举债额度及限额。
    2.本表由县级以上地方各级财政部门在本级人民代表大会批准预算后二十日内公开。</t>
  </si>
  <si>
    <t>德阳市罗江区地方政府专项债务余额情况表</t>
  </si>
  <si>
    <t>一、2022年末地方政府专项债务余额实际数</t>
  </si>
  <si>
    <t>二、2023年末地方政府专项债务限额</t>
  </si>
  <si>
    <t>三、2023年地方政府专项债务发行额</t>
  </si>
  <si>
    <t>四、2023年地方政府专项债务还本额</t>
  </si>
  <si>
    <t>五、2023年末地方政府专项债务余额预计执行数</t>
  </si>
  <si>
    <t>六、2023年末地方政府专项债务剩余年限（年）</t>
  </si>
  <si>
    <t>七、2024年地方政府专项债务新增举债额度</t>
  </si>
  <si>
    <t>八、2024年末预计地方政府专项债务限额</t>
  </si>
  <si>
    <t>注：1.本表反映本地区上两年度专项债务余额，上一年度专项债务限额、发行额、还本支出及余额，本年度专项债务新增举债额度及限额。
    2.本表由县级以上地方各级财政部门在本级人民代表大会批准预算后二十日内公开。</t>
  </si>
  <si>
    <t>德阳市罗江区地方政府债券发行及还本付息情况表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</si>
  <si>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</si>
  <si>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</si>
  <si>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</si>
  <si>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</si>
  <si>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</si>
  <si>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</si>
  <si>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</si>
  <si>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</si>
  <si>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</si>
  <si>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</si>
  <si>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</si>
  <si>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</si>
  <si>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</si>
  <si>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</si>
  <si>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</si>
  <si>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</si>
  <si>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</si>
  <si>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</si>
  <si>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</si>
  <si>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</si>
  <si>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</si>
  <si>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</si>
  <si>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</si>
  <si>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</si>
  <si>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</si>
  <si>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</si>
  <si>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</si>
  <si>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</si>
  <si>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</si>
  <si>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</si>
  <si>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注：1.本表反映本地区、本级上一年度地方政府债券（含再融资债券）发行及还本付息支出预计执行数、本年度地方政府债券还本付息支出预算数等。
    2.本表由县级以上地方各级财政部门在本级人民代表大会批准预算后二十日内公开。
    3.付息数据中含手续费。</t>
  </si>
  <si>
    <t>德阳市罗江区本级2023年地方政府专项债务表</t>
  </si>
  <si>
    <t>项目</t>
  </si>
  <si>
    <t>一、专项债券收入</t>
  </si>
  <si>
    <t>二、专项债券支出</t>
  </si>
  <si>
    <t>三、还本付息</t>
  </si>
  <si>
    <t xml:space="preserve">    其中：还本预计执行数</t>
  </si>
  <si>
    <t xml:space="preserve">          付息预计执行数</t>
  </si>
  <si>
    <t>四、项目负债规模</t>
  </si>
  <si>
    <t>五、已发行专项债券期限（年）</t>
  </si>
  <si>
    <t>7-30年</t>
  </si>
  <si>
    <t>六、已发行专项债券利率（%）</t>
  </si>
  <si>
    <t>2.73%-4.25%</t>
  </si>
  <si>
    <t>注：1.本表反映上一年度本级政府专项债券收入、支出、还本付息情况，反映本级项目的负债规模、期限、利率、还本付息等情况。
    2.本表由县级以上地方各级财政部门在本级人民代表大会批准预算后二十日内公开。</t>
  </si>
  <si>
    <t>德阳市罗江区本级2023年新增政府债券项目实施情况表</t>
  </si>
  <si>
    <t>区划名称</t>
  </si>
  <si>
    <t>项目实施单位</t>
  </si>
  <si>
    <t>新增债券资金发行金额</t>
  </si>
  <si>
    <t>财政部门资金拨付</t>
  </si>
  <si>
    <t>项目概况</t>
  </si>
  <si>
    <t>一般债券</t>
  </si>
  <si>
    <t>专项债券</t>
  </si>
  <si>
    <t>拨付金额</t>
  </si>
  <si>
    <t>拨付进度（%）</t>
  </si>
  <si>
    <t>罗江区</t>
  </si>
  <si>
    <t>德阳市罗江区农业农村局</t>
  </si>
  <si>
    <t>四川省德阳市罗江区2019年高标准农田建设项目</t>
  </si>
  <si>
    <t>在建</t>
  </si>
  <si>
    <t>德阳市罗江区种业现代农业园区建设项目</t>
  </si>
  <si>
    <t>德阳市罗江区人民医院</t>
  </si>
  <si>
    <t>德阳市罗江区人民医院基础能力建设及手术室能力提升建设项目</t>
  </si>
  <si>
    <t>德阳市罗江区住房和城乡建设局</t>
  </si>
  <si>
    <t>德阳市罗江区第三自来水厂及配套设施建设项目</t>
  </si>
  <si>
    <t>四川罗江经济技术开发区</t>
  </si>
  <si>
    <t>德阳市罗江区经开区园区基础设施提档升级建设项目</t>
  </si>
  <si>
    <t>德阳市罗江区大数据管理局</t>
  </si>
  <si>
    <t>罗江区新型城市信息基础设施建设项目</t>
  </si>
  <si>
    <t>罗江区财政局</t>
  </si>
  <si>
    <t>2016年首批政府租用企业投资城市基础设施项目</t>
  </si>
  <si>
    <t>白马关镇人民政府</t>
  </si>
  <si>
    <t>宝峰山农文旅提升建设项目</t>
  </si>
  <si>
    <t>万安镇人民政府</t>
  </si>
  <si>
    <t>德阳市罗江区服务职工综合体建设项目</t>
  </si>
  <si>
    <t>区消防救援大队</t>
  </si>
  <si>
    <t>四川省罗江中学校</t>
  </si>
  <si>
    <t>罗江中学学生食堂、宿舍大楼建设项目</t>
  </si>
  <si>
    <t>罗江中学运动场改造项目</t>
  </si>
  <si>
    <t>注：1.本表反映本级上一年度安排的新增地方政府债券资金使用情况。
    2.本表由县级以上地方各级财政部门在本级人民代表大会批准预算后二十日内公开。</t>
  </si>
  <si>
    <t>德阳市罗江区2024年地方政府债务限额提前下达情况表</t>
  </si>
  <si>
    <t>下级</t>
  </si>
  <si>
    <t>一、2023年地方政府债务限额</t>
  </si>
  <si>
    <t>其中： 一般债务限额</t>
  </si>
  <si>
    <t xml:space="preserve">       专项债务限额</t>
  </si>
  <si>
    <t>二、提前下达的2024年新增地方政府债务限额</t>
  </si>
  <si>
    <t>注：1.本表反映本地区及本级预算中列示提前下达的新增地方政府债务限额情况。
    2.本表由县级以上地方各级财政部门在本级人民代表大会批准预算后二十日内公开。                说明：罗江区无下级预算单位。</t>
  </si>
  <si>
    <t>德阳市罗江区本级2024年提前下达新增地方政府债券资金安排情况表</t>
  </si>
  <si>
    <t>项目领域</t>
  </si>
  <si>
    <t>项目主管部门</t>
  </si>
  <si>
    <t>债券性质</t>
  </si>
  <si>
    <t>发行金额</t>
  </si>
  <si>
    <t>供排水</t>
  </si>
  <si>
    <t>区住建局</t>
  </si>
  <si>
    <t>产业园区基础设施</t>
  </si>
  <si>
    <t>经开区</t>
  </si>
  <si>
    <t>注：1.本表反映本级当年提前下达的新增地方政府债券资金安排情况。
    2.本表由县级以上地方各级财政部门在本级人民代表大会批准预算后二十日内公开。</t>
  </si>
  <si>
    <t>德阳市罗江区2024年地方政府债务限额调整情况表</t>
  </si>
  <si>
    <t>二、2024年新增地方政府债务限额</t>
  </si>
  <si>
    <t>附：提前下达的2024年新增地方政府债务限额</t>
  </si>
  <si>
    <t>G=H+I</t>
  </si>
  <si>
    <t>I</t>
  </si>
  <si>
    <t>三、2024年地方政府债务限额</t>
  </si>
  <si>
    <t>J=K+L</t>
  </si>
  <si>
    <t>L</t>
  </si>
  <si>
    <t>注：1.本表反映本地区及本级当年地方政府债务限额调整情况。
    2.本表由县级以上地方各级财政部门在本级人民代表大会常务委员会批准预算调整方案后二十日内公开。                                                                           说明：罗江区无下级预算单位。</t>
  </si>
  <si>
    <t>德阳市罗江区2024年限额调整地方政府债券资金安排表</t>
  </si>
  <si>
    <t>序号</t>
  </si>
  <si>
    <t>注：1.本表反映本级当年新增地方政府债券资金安排情况。
    2.本表由县级以上地方各级财政部门在本级人民代表大会常务委员会批准预算调整方案后二十日内公开。</t>
  </si>
</sst>
</file>

<file path=xl/styles.xml><?xml version="1.0" encoding="utf-8"?>
<styleSheet xmlns="http://schemas.openxmlformats.org/spreadsheetml/2006/main">
  <numFmts count="1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___@"/>
    <numFmt numFmtId="177" formatCode="0_ "/>
    <numFmt numFmtId="178" formatCode="0.0_ "/>
    <numFmt numFmtId="179" formatCode="0_);[Red]\(0\)"/>
    <numFmt numFmtId="180" formatCode="yyyy&quot;年&quot;m&quot;月&quot;;@"/>
    <numFmt numFmtId="181" formatCode="0.00_ "/>
    <numFmt numFmtId="182" formatCode="0.0_);[Red]\(0.0\)"/>
    <numFmt numFmtId="183" formatCode="0.0"/>
    <numFmt numFmtId="184" formatCode="0.0%"/>
    <numFmt numFmtId="185" formatCode="#,##0_ "/>
    <numFmt numFmtId="186" formatCode="0_ ;[Red]\-0\ "/>
    <numFmt numFmtId="187" formatCode="###0"/>
  </numFmts>
  <fonts count="92">
    <font>
      <sz val="12"/>
      <name val="宋体"/>
      <charset val="134"/>
    </font>
    <font>
      <sz val="20"/>
      <name val="方正小标宋简体"/>
      <charset val="1"/>
    </font>
    <font>
      <sz val="12"/>
      <name val="宋体"/>
      <charset val="1"/>
      <scheme val="major"/>
    </font>
    <font>
      <sz val="11"/>
      <name val="宋体"/>
      <charset val="1"/>
      <scheme val="major"/>
    </font>
    <font>
      <sz val="11"/>
      <color indexed="8"/>
      <name val="宋体"/>
      <charset val="1"/>
    </font>
    <font>
      <sz val="11"/>
      <color theme="1"/>
      <name val="宋体"/>
      <charset val="134"/>
      <scheme val="minor"/>
    </font>
    <font>
      <sz val="20"/>
      <name val="方正小标宋简体"/>
      <charset val="134"/>
    </font>
    <font>
      <sz val="12"/>
      <name val="宋体"/>
      <charset val="134"/>
      <scheme val="major"/>
    </font>
    <font>
      <sz val="11"/>
      <name val="宋体"/>
      <charset val="134"/>
      <scheme val="major"/>
    </font>
    <font>
      <sz val="11"/>
      <name val="宋体"/>
      <charset val="1"/>
    </font>
    <font>
      <sz val="11"/>
      <name val="宋体"/>
      <charset val="134"/>
    </font>
    <font>
      <sz val="20"/>
      <color indexed="8"/>
      <name val="方正小标宋简体"/>
      <charset val="1"/>
    </font>
    <font>
      <sz val="12"/>
      <color indexed="8"/>
      <name val="宋体"/>
      <charset val="1"/>
      <scheme val="major"/>
    </font>
    <font>
      <sz val="11"/>
      <color indexed="8"/>
      <name val="宋体"/>
      <charset val="1"/>
      <scheme val="major"/>
    </font>
    <font>
      <b/>
      <sz val="11"/>
      <name val="宋体"/>
      <charset val="134"/>
      <scheme val="major"/>
    </font>
    <font>
      <b/>
      <sz val="11"/>
      <name val="宋体"/>
      <charset val="134"/>
    </font>
    <font>
      <sz val="12"/>
      <name val="宋体"/>
      <charset val="1"/>
    </font>
    <font>
      <sz val="12"/>
      <color indexed="8"/>
      <name val="宋体"/>
      <charset val="1"/>
    </font>
    <font>
      <b/>
      <sz val="11"/>
      <color indexed="8"/>
      <name val="宋体"/>
      <charset val="1"/>
    </font>
    <font>
      <sz val="20"/>
      <color theme="1"/>
      <name val="方正小标宋简体"/>
      <charset val="134"/>
    </font>
    <font>
      <sz val="12"/>
      <color theme="1"/>
      <name val="宋体"/>
      <charset val="134"/>
      <scheme val="minor"/>
    </font>
    <font>
      <sz val="12"/>
      <color theme="1"/>
      <name val="宋体"/>
      <charset val="134"/>
    </font>
    <font>
      <sz val="12"/>
      <color indexed="8"/>
      <name val="宋体"/>
      <charset val="134"/>
    </font>
    <font>
      <sz val="12"/>
      <name val="宋体"/>
      <charset val="0"/>
    </font>
    <font>
      <sz val="12"/>
      <name val="SimSun"/>
      <charset val="134"/>
    </font>
    <font>
      <sz val="12"/>
      <color rgb="FF000000"/>
      <name val="宋体"/>
      <charset val="134"/>
    </font>
    <font>
      <sz val="12"/>
      <name val="黑体"/>
      <charset val="134"/>
    </font>
    <font>
      <sz val="12"/>
      <name val="楷体"/>
      <charset val="134"/>
    </font>
    <font>
      <sz val="12"/>
      <color rgb="FF000000"/>
      <name val="仿宋_GB2312"/>
      <charset val="134"/>
    </font>
    <font>
      <sz val="12"/>
      <color rgb="FF000000"/>
      <name val="Times New Roman"/>
      <charset val="134"/>
    </font>
    <font>
      <b/>
      <sz val="11"/>
      <color theme="1"/>
      <name val="宋体"/>
      <charset val="134"/>
      <scheme val="minor"/>
    </font>
    <font>
      <sz val="12"/>
      <color indexed="8"/>
      <name val="宋体"/>
      <charset val="1"/>
      <scheme val="minor"/>
    </font>
    <font>
      <b/>
      <sz val="11"/>
      <color indexed="8"/>
      <name val="宋体"/>
      <charset val="1"/>
      <scheme val="minor"/>
    </font>
    <font>
      <sz val="11"/>
      <color indexed="8"/>
      <name val="宋体"/>
      <charset val="1"/>
      <scheme val="minor"/>
    </font>
    <font>
      <sz val="11"/>
      <color indexed="8"/>
      <name val="宋体"/>
      <charset val="134"/>
    </font>
    <font>
      <b/>
      <sz val="11"/>
      <color indexed="8"/>
      <name val="宋体"/>
      <charset val="134"/>
    </font>
    <font>
      <sz val="11"/>
      <color theme="1"/>
      <name val="宋体"/>
      <charset val="134"/>
    </font>
    <font>
      <b/>
      <sz val="12"/>
      <name val="宋体"/>
      <charset val="134"/>
    </font>
    <font>
      <sz val="11"/>
      <name val="宋体"/>
      <charset val="134"/>
      <scheme val="minor"/>
    </font>
    <font>
      <b/>
      <sz val="12"/>
      <color indexed="8"/>
      <name val="宋体"/>
      <charset val="134"/>
    </font>
    <font>
      <b/>
      <sz val="11"/>
      <name val="宋体"/>
      <charset val="134"/>
      <scheme val="minor"/>
    </font>
    <font>
      <sz val="20"/>
      <color indexed="8"/>
      <name val="方正小标宋简体"/>
      <charset val="134"/>
    </font>
    <font>
      <sz val="18"/>
      <color indexed="8"/>
      <name val="方正小标宋简体"/>
      <charset val="134"/>
    </font>
    <font>
      <sz val="12"/>
      <color rgb="FFFF0000"/>
      <name val="宋体"/>
      <charset val="134"/>
    </font>
    <font>
      <sz val="11"/>
      <color rgb="FFFF0000"/>
      <name val="宋体"/>
      <charset val="134"/>
    </font>
    <font>
      <b/>
      <sz val="11"/>
      <color rgb="FFFF0000"/>
      <name val="宋体"/>
      <charset val="134"/>
    </font>
    <font>
      <sz val="11"/>
      <color rgb="FFFF0000"/>
      <name val="宋体"/>
      <charset val="134"/>
      <scheme val="minor"/>
    </font>
    <font>
      <sz val="18"/>
      <name val="方正小标宋简体"/>
      <charset val="134"/>
    </font>
    <font>
      <sz val="12"/>
      <name val="Arial Narrow"/>
      <charset val="0"/>
    </font>
    <font>
      <b/>
      <sz val="11"/>
      <name val="SimSun"/>
      <charset val="134"/>
    </font>
    <font>
      <sz val="11"/>
      <name val="SimSun"/>
      <charset val="134"/>
    </font>
    <font>
      <b/>
      <sz val="12"/>
      <name val="方正黑体简体"/>
      <charset val="134"/>
    </font>
    <font>
      <sz val="12"/>
      <name val="方正黑体简体"/>
      <charset val="0"/>
    </font>
    <font>
      <sz val="11"/>
      <name val="Times New Roman"/>
      <charset val="0"/>
    </font>
    <font>
      <sz val="11"/>
      <name val="Times New Roman"/>
      <charset val="134"/>
    </font>
    <font>
      <sz val="12"/>
      <name val="仿宋_GB2312"/>
      <charset val="134"/>
    </font>
    <font>
      <sz val="12"/>
      <name val="Times New Roman"/>
      <charset val="0"/>
    </font>
    <font>
      <b/>
      <sz val="11"/>
      <color indexed="8"/>
      <name val="宋体"/>
      <charset val="134"/>
      <scheme val="minor"/>
    </font>
    <font>
      <sz val="12"/>
      <color theme="1"/>
      <name val="Times New Roman"/>
      <charset val="0"/>
    </font>
    <font>
      <sz val="11"/>
      <color indexed="8"/>
      <name val="宋体"/>
      <charset val="134"/>
      <scheme val="minor"/>
    </font>
    <font>
      <b/>
      <sz val="12"/>
      <color theme="1"/>
      <name val="宋体"/>
      <charset val="134"/>
    </font>
    <font>
      <sz val="12"/>
      <name val="方正黑体简体"/>
      <charset val="134"/>
    </font>
    <font>
      <sz val="9"/>
      <name val="宋体"/>
      <charset val="134"/>
    </font>
    <font>
      <sz val="16"/>
      <name val="宋体"/>
      <charset val="134"/>
    </font>
    <font>
      <b/>
      <sz val="9"/>
      <name val="宋体"/>
      <charset val="134"/>
    </font>
    <font>
      <b/>
      <sz val="11"/>
      <color rgb="FFFF0000"/>
      <name val="宋体"/>
      <charset val="134"/>
      <scheme val="minor"/>
    </font>
    <font>
      <sz val="9"/>
      <color rgb="FFFF0000"/>
      <name val="宋体"/>
      <charset val="134"/>
    </font>
    <font>
      <sz val="12"/>
      <name val="宋体"/>
      <charset val="134"/>
      <scheme val="minor"/>
    </font>
    <font>
      <sz val="10"/>
      <name val="宋体"/>
      <charset val="134"/>
    </font>
    <font>
      <sz val="40"/>
      <name val="方正大标宋简体"/>
      <charset val="134"/>
    </font>
    <font>
      <sz val="26"/>
      <name val="方正小标宋简体"/>
      <charset val="134"/>
    </font>
    <font>
      <sz val="10"/>
      <name val="Arial"/>
      <charset val="0"/>
    </font>
    <font>
      <b/>
      <sz val="18"/>
      <color theme="3"/>
      <name val="宋体"/>
      <charset val="134"/>
      <scheme val="minor"/>
    </font>
    <font>
      <b/>
      <sz val="13"/>
      <color theme="3"/>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b/>
      <sz val="11"/>
      <color rgb="FF3F3F3F"/>
      <name val="宋体"/>
      <charset val="134"/>
      <scheme val="minor"/>
    </font>
    <font>
      <b/>
      <sz val="11"/>
      <color theme="3"/>
      <name val="宋体"/>
      <charset val="134"/>
      <scheme val="minor"/>
    </font>
    <font>
      <u/>
      <sz val="11"/>
      <color rgb="FF0000FF"/>
      <name val="宋体"/>
      <charset val="134"/>
      <scheme val="minor"/>
    </font>
    <font>
      <u/>
      <sz val="11"/>
      <color rgb="FF800080"/>
      <name val="宋体"/>
      <charset val="134"/>
      <scheme val="minor"/>
    </font>
    <font>
      <sz val="11"/>
      <color rgb="FF006100"/>
      <name val="宋体"/>
      <charset val="134"/>
      <scheme val="minor"/>
    </font>
    <font>
      <b/>
      <sz val="11"/>
      <color rgb="FFFA7D00"/>
      <name val="宋体"/>
      <charset val="134"/>
      <scheme val="minor"/>
    </font>
    <font>
      <i/>
      <sz val="11"/>
      <color rgb="FF7F7F7F"/>
      <name val="宋体"/>
      <charset val="134"/>
      <scheme val="minor"/>
    </font>
    <font>
      <b/>
      <sz val="15"/>
      <color theme="3"/>
      <name val="宋体"/>
      <charset val="134"/>
      <scheme val="minor"/>
    </font>
    <font>
      <b/>
      <sz val="11"/>
      <color rgb="FFFFFFFF"/>
      <name val="宋体"/>
      <charset val="134"/>
      <scheme val="minor"/>
    </font>
    <font>
      <sz val="11"/>
      <color rgb="FFFA7D00"/>
      <name val="宋体"/>
      <charset val="134"/>
      <scheme val="minor"/>
    </font>
    <font>
      <sz val="11"/>
      <name val="Calibri"/>
      <charset val="0"/>
    </font>
    <font>
      <sz val="11"/>
      <name val="宋体"/>
      <charset val="0"/>
    </font>
    <font>
      <b/>
      <sz val="12"/>
      <color theme="1"/>
      <name val="Times New Roman"/>
      <charset val="0"/>
    </font>
    <font>
      <sz val="9"/>
      <name val="宋体"/>
      <charset val="134"/>
    </font>
  </fonts>
  <fills count="38">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theme="5" tint="0.6"/>
        <bgColor indexed="64"/>
      </patternFill>
    </fill>
    <fill>
      <patternFill patternType="solid">
        <fgColor theme="8" tint="0.6"/>
        <bgColor indexed="64"/>
      </patternFill>
    </fill>
    <fill>
      <patternFill patternType="solid">
        <fgColor indexed="9"/>
        <bgColor indexed="64"/>
      </patternFill>
    </fill>
    <fill>
      <patternFill patternType="solid">
        <fgColor rgb="FFFFFFCC"/>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rgb="FFC6EFCE"/>
        <bgColor indexed="64"/>
      </patternFill>
    </fill>
    <fill>
      <patternFill patternType="solid">
        <fgColor theme="5" tint="0.399975585192419"/>
        <bgColor indexed="64"/>
      </patternFill>
    </fill>
    <fill>
      <patternFill patternType="solid">
        <fgColor theme="9"/>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8"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right/>
      <top style="thin">
        <color auto="1"/>
      </top>
      <bottom/>
      <diagonal/>
    </border>
    <border>
      <left/>
      <right/>
      <top/>
      <bottom style="thin">
        <color auto="1"/>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88">
    <xf numFmtId="0" fontId="0" fillId="0" borderId="0">
      <alignment vertical="center"/>
    </xf>
    <xf numFmtId="42" fontId="71" fillId="0" borderId="0" applyFill="0" applyBorder="0" applyAlignment="0" applyProtection="0"/>
    <xf numFmtId="0" fontId="5" fillId="17" borderId="0" applyNumberFormat="0" applyBorder="0" applyAlignment="0" applyProtection="0">
      <alignment vertical="center"/>
    </xf>
    <xf numFmtId="0" fontId="77" fillId="14" borderId="18" applyNumberFormat="0" applyAlignment="0" applyProtection="0">
      <alignment vertical="center"/>
    </xf>
    <xf numFmtId="44" fontId="71" fillId="0" borderId="0" applyFill="0" applyBorder="0" applyAlignment="0" applyProtection="0"/>
    <xf numFmtId="41" fontId="71" fillId="0" borderId="0" applyFill="0" applyBorder="0" applyAlignment="0" applyProtection="0"/>
    <xf numFmtId="0" fontId="5" fillId="12" borderId="0" applyNumberFormat="0" applyBorder="0" applyAlignment="0" applyProtection="0">
      <alignment vertical="center"/>
    </xf>
    <xf numFmtId="0" fontId="74" fillId="9" borderId="0" applyNumberFormat="0" applyBorder="0" applyAlignment="0" applyProtection="0">
      <alignment vertical="center"/>
    </xf>
    <xf numFmtId="43" fontId="71" fillId="0" borderId="0" applyFill="0" applyBorder="0" applyAlignment="0" applyProtection="0"/>
    <xf numFmtId="0" fontId="75" fillId="19" borderId="0" applyNumberFormat="0" applyBorder="0" applyAlignment="0" applyProtection="0">
      <alignment vertical="center"/>
    </xf>
    <xf numFmtId="0" fontId="80" fillId="0" borderId="0" applyNumberFormat="0" applyFill="0" applyBorder="0" applyAlignment="0" applyProtection="0">
      <alignment vertical="center"/>
    </xf>
    <xf numFmtId="9" fontId="71" fillId="0" borderId="0" applyFill="0" applyBorder="0" applyAlignment="0" applyProtection="0"/>
    <xf numFmtId="0" fontId="0" fillId="0" borderId="0"/>
    <xf numFmtId="0" fontId="0" fillId="0" borderId="0">
      <alignment vertical="center"/>
    </xf>
    <xf numFmtId="0" fontId="81" fillId="0" borderId="0" applyNumberFormat="0" applyFill="0" applyBorder="0" applyAlignment="0" applyProtection="0">
      <alignment vertical="center"/>
    </xf>
    <xf numFmtId="0" fontId="5" fillId="7" borderId="15" applyNumberFormat="0" applyFont="0" applyAlignment="0" applyProtection="0">
      <alignment vertical="center"/>
    </xf>
    <xf numFmtId="0" fontId="75" fillId="24" borderId="0" applyNumberFormat="0" applyBorder="0" applyAlignment="0" applyProtection="0">
      <alignment vertical="center"/>
    </xf>
    <xf numFmtId="0" fontId="7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0" fillId="0" borderId="0"/>
    <xf numFmtId="0" fontId="85" fillId="0" borderId="16" applyNumberFormat="0" applyFill="0" applyAlignment="0" applyProtection="0">
      <alignment vertical="center"/>
    </xf>
    <xf numFmtId="0" fontId="73" fillId="0" borderId="16" applyNumberFormat="0" applyFill="0" applyAlignment="0" applyProtection="0">
      <alignment vertical="center"/>
    </xf>
    <xf numFmtId="0" fontId="75" fillId="27" borderId="0" applyNumberFormat="0" applyBorder="0" applyAlignment="0" applyProtection="0">
      <alignment vertical="center"/>
    </xf>
    <xf numFmtId="0" fontId="79" fillId="0" borderId="21" applyNumberFormat="0" applyFill="0" applyAlignment="0" applyProtection="0">
      <alignment vertical="center"/>
    </xf>
    <xf numFmtId="0" fontId="0" fillId="0" borderId="0"/>
    <xf numFmtId="0" fontId="75" fillId="30" borderId="0" applyNumberFormat="0" applyBorder="0" applyAlignment="0" applyProtection="0">
      <alignment vertical="center"/>
    </xf>
    <xf numFmtId="0" fontId="78" fillId="16" borderId="19" applyNumberFormat="0" applyAlignment="0" applyProtection="0">
      <alignment vertical="center"/>
    </xf>
    <xf numFmtId="0" fontId="83" fillId="16" borderId="18" applyNumberFormat="0" applyAlignment="0" applyProtection="0">
      <alignment vertical="center"/>
    </xf>
    <xf numFmtId="0" fontId="86" fillId="26" borderId="20" applyNumberFormat="0" applyAlignment="0" applyProtection="0">
      <alignment vertical="center"/>
    </xf>
    <xf numFmtId="0" fontId="0" fillId="0" borderId="0">
      <alignment vertical="center"/>
    </xf>
    <xf numFmtId="0" fontId="75" fillId="11" borderId="0" applyNumberFormat="0" applyBorder="0" applyAlignment="0" applyProtection="0">
      <alignment vertical="center"/>
    </xf>
    <xf numFmtId="0" fontId="0" fillId="0" borderId="0"/>
    <xf numFmtId="0" fontId="5" fillId="28" borderId="0" applyNumberFormat="0" applyBorder="0" applyAlignment="0" applyProtection="0">
      <alignment vertical="center"/>
    </xf>
    <xf numFmtId="0" fontId="87" fillId="0" borderId="22" applyNumberFormat="0" applyFill="0" applyAlignment="0" applyProtection="0">
      <alignment vertical="center"/>
    </xf>
    <xf numFmtId="0" fontId="30" fillId="0" borderId="17" applyNumberFormat="0" applyFill="0" applyAlignment="0" applyProtection="0">
      <alignment vertical="center"/>
    </xf>
    <xf numFmtId="0" fontId="82" fillId="23" borderId="0" applyNumberFormat="0" applyBorder="0" applyAlignment="0" applyProtection="0">
      <alignment vertical="center"/>
    </xf>
    <xf numFmtId="0" fontId="76" fillId="13" borderId="0" applyNumberFormat="0" applyBorder="0" applyAlignment="0" applyProtection="0">
      <alignment vertical="center"/>
    </xf>
    <xf numFmtId="0" fontId="5" fillId="34" borderId="0" applyNumberFormat="0" applyBorder="0" applyAlignment="0" applyProtection="0">
      <alignment vertical="center"/>
    </xf>
    <xf numFmtId="0" fontId="75" fillId="32" borderId="0" applyNumberFormat="0" applyBorder="0" applyAlignment="0" applyProtection="0">
      <alignment vertical="center"/>
    </xf>
    <xf numFmtId="0" fontId="5" fillId="15" borderId="0" applyNumberFormat="0" applyBorder="0" applyAlignment="0" applyProtection="0">
      <alignment vertical="center"/>
    </xf>
    <xf numFmtId="0" fontId="0" fillId="0" borderId="0"/>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5" fillId="31" borderId="0" applyNumberFormat="0" applyBorder="0" applyAlignment="0" applyProtection="0">
      <alignment vertical="center"/>
    </xf>
    <xf numFmtId="0" fontId="0" fillId="0" borderId="0"/>
    <xf numFmtId="0" fontId="75" fillId="18" borderId="0" applyNumberFormat="0" applyBorder="0" applyAlignment="0" applyProtection="0">
      <alignment vertical="center"/>
    </xf>
    <xf numFmtId="0" fontId="75" fillId="21" borderId="0" applyNumberFormat="0" applyBorder="0" applyAlignment="0" applyProtection="0">
      <alignment vertical="center"/>
    </xf>
    <xf numFmtId="0" fontId="5" fillId="20" borderId="0" applyNumberFormat="0" applyBorder="0" applyAlignment="0" applyProtection="0">
      <alignment vertical="center"/>
    </xf>
    <xf numFmtId="0" fontId="5" fillId="29" borderId="0" applyNumberFormat="0" applyBorder="0" applyAlignment="0" applyProtection="0">
      <alignment vertical="center"/>
    </xf>
    <xf numFmtId="0" fontId="75" fillId="22" borderId="0" applyNumberFormat="0" applyBorder="0" applyAlignment="0" applyProtection="0">
      <alignment vertical="center"/>
    </xf>
    <xf numFmtId="0" fontId="0" fillId="0" borderId="0"/>
    <xf numFmtId="0" fontId="5" fillId="37" borderId="0" applyNumberFormat="0" applyBorder="0" applyAlignment="0" applyProtection="0">
      <alignment vertical="center"/>
    </xf>
    <xf numFmtId="0" fontId="75" fillId="35" borderId="0" applyNumberFormat="0" applyBorder="0" applyAlignment="0" applyProtection="0">
      <alignment vertical="center"/>
    </xf>
    <xf numFmtId="0" fontId="75" fillId="25" borderId="0" applyNumberFormat="0" applyBorder="0" applyAlignment="0" applyProtection="0">
      <alignment vertical="center"/>
    </xf>
    <xf numFmtId="0" fontId="5" fillId="33" borderId="0" applyNumberFormat="0" applyBorder="0" applyAlignment="0" applyProtection="0">
      <alignment vertical="center"/>
    </xf>
    <xf numFmtId="0" fontId="75"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34" fillId="0" borderId="0">
      <alignment vertical="center"/>
    </xf>
    <xf numFmtId="0" fontId="0" fillId="0" borderId="0"/>
    <xf numFmtId="0" fontId="0" fillId="0" borderId="0"/>
    <xf numFmtId="0" fontId="0" fillId="0" borderId="0"/>
    <xf numFmtId="0" fontId="34" fillId="0" borderId="0">
      <alignment vertical="center"/>
    </xf>
    <xf numFmtId="0" fontId="55" fillId="0" borderId="0"/>
    <xf numFmtId="0" fontId="0" fillId="0" borderId="0"/>
    <xf numFmtId="0" fontId="88" fillId="0" borderId="0"/>
    <xf numFmtId="0" fontId="0" fillId="0" borderId="0"/>
    <xf numFmtId="0" fontId="0" fillId="0" borderId="0"/>
    <xf numFmtId="0" fontId="56" fillId="0" borderId="0"/>
    <xf numFmtId="0" fontId="0" fillId="0" borderId="0"/>
    <xf numFmtId="0" fontId="0" fillId="0" borderId="0"/>
    <xf numFmtId="0" fontId="0" fillId="0" borderId="0"/>
    <xf numFmtId="0" fontId="0" fillId="0" borderId="0"/>
    <xf numFmtId="0" fontId="5" fillId="0" borderId="0">
      <alignment vertical="center"/>
    </xf>
    <xf numFmtId="0" fontId="62" fillId="0" borderId="0"/>
    <xf numFmtId="0" fontId="0" fillId="0" borderId="0"/>
    <xf numFmtId="0" fontId="0" fillId="0" borderId="0"/>
    <xf numFmtId="0" fontId="34" fillId="0" borderId="0"/>
    <xf numFmtId="0" fontId="0" fillId="0" borderId="0"/>
    <xf numFmtId="0" fontId="62" fillId="0" borderId="0"/>
    <xf numFmtId="0" fontId="0" fillId="0" borderId="0"/>
    <xf numFmtId="0" fontId="0" fillId="0" borderId="0"/>
  </cellStyleXfs>
  <cellXfs count="58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horizontal="justify" vertical="center"/>
    </xf>
    <xf numFmtId="0" fontId="5" fillId="0" borderId="0" xfId="0" applyFont="1" applyFill="1" applyAlignment="1">
      <alignment vertical="center"/>
    </xf>
    <xf numFmtId="0" fontId="6" fillId="0" borderId="0" xfId="0" applyFont="1" applyFill="1" applyAlignment="1">
      <alignment horizontal="center" vertical="center" wrapText="1"/>
    </xf>
    <xf numFmtId="0" fontId="2" fillId="0" borderId="0" xfId="0" applyFont="1" applyFill="1" applyAlignment="1">
      <alignment horizontal="center" vertical="center"/>
    </xf>
    <xf numFmtId="0" fontId="7" fillId="0" borderId="0" xfId="0" applyFont="1" applyFill="1" applyBorder="1" applyAlignment="1">
      <alignment vertical="center" wrapText="1"/>
    </xf>
    <xf numFmtId="180" fontId="7" fillId="0" borderId="0" xfId="0" applyNumberFormat="1" applyFont="1" applyFill="1" applyBorder="1" applyAlignment="1">
      <alignment horizontal="right" vertical="center" wrapText="1"/>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9" fontId="8" fillId="0" borderId="1" xfId="0" applyNumberFormat="1" applyFont="1" applyFill="1" applyBorder="1" applyAlignment="1">
      <alignment vertical="center"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4" fillId="0" borderId="0" xfId="0" applyFont="1" applyFill="1" applyAlignment="1">
      <alignment horizontal="justify" vertical="center" wrapText="1"/>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7" fillId="0" borderId="0" xfId="0" applyFont="1" applyFill="1" applyBorder="1" applyAlignment="1">
      <alignment horizontal="right" vertical="center" wrapText="1"/>
    </xf>
    <xf numFmtId="0" fontId="14" fillId="0" borderId="1" xfId="0" applyFont="1" applyFill="1" applyBorder="1" applyAlignment="1">
      <alignment vertical="center" wrapText="1"/>
    </xf>
    <xf numFmtId="178" fontId="8"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78" fontId="4" fillId="0" borderId="0" xfId="0" applyNumberFormat="1" applyFont="1" applyFill="1" applyAlignment="1">
      <alignment horizontal="center" vertical="center"/>
    </xf>
    <xf numFmtId="0" fontId="15" fillId="0" borderId="1" xfId="0" applyFont="1" applyFill="1" applyBorder="1" applyAlignment="1">
      <alignment vertical="center" wrapText="1"/>
    </xf>
    <xf numFmtId="0" fontId="10" fillId="0" borderId="1" xfId="0" applyFont="1" applyFill="1" applyBorder="1" applyAlignment="1">
      <alignment vertical="center" wrapText="1"/>
    </xf>
    <xf numFmtId="178" fontId="4" fillId="0" borderId="1" xfId="0" applyNumberFormat="1" applyFont="1" applyFill="1" applyBorder="1" applyAlignment="1">
      <alignment horizontal="center" vertical="center"/>
    </xf>
    <xf numFmtId="0" fontId="4" fillId="0" borderId="0" xfId="0" applyFont="1" applyFill="1" applyAlignment="1">
      <alignment horizontal="left" vertical="center" wrapText="1"/>
    </xf>
    <xf numFmtId="0" fontId="1" fillId="0" borderId="0" xfId="0" applyFont="1" applyFill="1" applyAlignment="1">
      <alignment horizontal="center" vertical="center"/>
    </xf>
    <xf numFmtId="0" fontId="16" fillId="0" borderId="0" xfId="0" applyFont="1" applyFill="1" applyAlignment="1">
      <alignment horizontal="right" vertical="center"/>
    </xf>
    <xf numFmtId="0" fontId="9" fillId="0" borderId="0" xfId="0" applyFont="1" applyFill="1" applyAlignment="1">
      <alignment horizontal="center" vertical="center"/>
    </xf>
    <xf numFmtId="0" fontId="9" fillId="0" borderId="0" xfId="0" applyFont="1" applyFill="1" applyAlignment="1">
      <alignment vertical="center"/>
    </xf>
    <xf numFmtId="0" fontId="0" fillId="0" borderId="0" xfId="0" applyFont="1" applyFill="1" applyBorder="1" applyAlignment="1">
      <alignment horizontal="right" vertical="center" wrapText="1"/>
    </xf>
    <xf numFmtId="180" fontId="0" fillId="0" borderId="0" xfId="0" applyNumberFormat="1" applyFont="1" applyFill="1" applyBorder="1" applyAlignment="1">
      <alignment horizontal="right"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179" fontId="10" fillId="0" borderId="1" xfId="0" applyNumberFormat="1" applyFont="1" applyFill="1" applyBorder="1" applyAlignment="1">
      <alignment horizontal="center" vertical="center" wrapText="1"/>
    </xf>
    <xf numFmtId="179" fontId="10" fillId="0" borderId="1" xfId="0" applyNumberFormat="1" applyFont="1" applyFill="1" applyBorder="1" applyAlignment="1">
      <alignment vertical="center" wrapText="1"/>
    </xf>
    <xf numFmtId="0" fontId="9" fillId="0" borderId="1" xfId="0" applyFont="1" applyFill="1" applyBorder="1" applyAlignment="1">
      <alignment vertical="center"/>
    </xf>
    <xf numFmtId="0" fontId="11" fillId="0" borderId="0" xfId="0" applyFont="1" applyFill="1" applyAlignment="1">
      <alignment horizontal="center" vertical="center"/>
    </xf>
    <xf numFmtId="0" fontId="17" fillId="0" borderId="0" xfId="0" applyFont="1" applyFill="1" applyAlignment="1">
      <alignment horizontal="right" vertical="center"/>
    </xf>
    <xf numFmtId="0" fontId="18" fillId="0" borderId="0" xfId="0" applyFont="1" applyFill="1" applyAlignment="1">
      <alignment vertical="center"/>
    </xf>
    <xf numFmtId="178" fontId="6" fillId="0" borderId="0" xfId="0" applyNumberFormat="1" applyFont="1" applyFill="1" applyAlignment="1">
      <alignment horizontal="center" vertical="center" wrapText="1"/>
    </xf>
    <xf numFmtId="178" fontId="0" fillId="0" borderId="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right" vertical="center" wrapText="1"/>
    </xf>
    <xf numFmtId="178" fontId="10" fillId="0" borderId="1" xfId="0" applyNumberFormat="1" applyFont="1" applyFill="1" applyBorder="1" applyAlignment="1">
      <alignment horizontal="right" vertical="center" wrapText="1"/>
    </xf>
    <xf numFmtId="178" fontId="4" fillId="0" borderId="0" xfId="0" applyNumberFormat="1" applyFont="1" applyFill="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righ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177" fontId="5" fillId="0" borderId="0" xfId="0" applyNumberFormat="1" applyFont="1" applyFill="1" applyBorder="1" applyAlignment="1">
      <alignment horizontal="center" vertical="center" wrapText="1"/>
    </xf>
    <xf numFmtId="9" fontId="5" fillId="0" borderId="0" xfId="0" applyNumberFormat="1" applyFont="1" applyFill="1" applyBorder="1" applyAlignment="1">
      <alignment horizontal="center" vertical="center" wrapText="1"/>
    </xf>
    <xf numFmtId="177" fontId="0" fillId="0" borderId="0" xfId="0" applyNumberFormat="1" applyFont="1" applyFill="1" applyBorder="1" applyAlignment="1">
      <alignment horizontal="right" vertical="center" wrapText="1"/>
    </xf>
    <xf numFmtId="0" fontId="21" fillId="0" borderId="0" xfId="0" applyFont="1" applyFill="1" applyBorder="1" applyAlignment="1">
      <alignment horizontal="right" vertical="center" wrapText="1"/>
    </xf>
    <xf numFmtId="0" fontId="22" fillId="0" borderId="1" xfId="0" applyNumberFormat="1" applyFont="1" applyFill="1" applyBorder="1" applyAlignment="1" applyProtection="1">
      <alignment horizontal="center" vertical="center" wrapText="1"/>
    </xf>
    <xf numFmtId="0" fontId="22" fillId="0" borderId="2" xfId="0" applyNumberFormat="1" applyFont="1" applyFill="1" applyBorder="1" applyAlignment="1" applyProtection="1">
      <alignment horizontal="center" vertical="center" wrapText="1"/>
    </xf>
    <xf numFmtId="177" fontId="0" fillId="0" borderId="3" xfId="0" applyNumberFormat="1" applyFont="1" applyFill="1" applyBorder="1" applyAlignment="1" applyProtection="1">
      <alignment horizontal="center" vertical="center" wrapText="1"/>
    </xf>
    <xf numFmtId="177" fontId="0" fillId="0" borderId="4" xfId="0" applyNumberFormat="1" applyFont="1" applyFill="1" applyBorder="1" applyAlignment="1" applyProtection="1">
      <alignment horizontal="center" vertical="center" wrapText="1"/>
    </xf>
    <xf numFmtId="177" fontId="0" fillId="0" borderId="5" xfId="0" applyNumberFormat="1" applyFont="1" applyFill="1" applyBorder="1" applyAlignment="1" applyProtection="1">
      <alignment horizontal="center" vertical="center" wrapText="1"/>
    </xf>
    <xf numFmtId="177" fontId="0" fillId="0" borderId="1" xfId="0" applyNumberFormat="1" applyFont="1" applyFill="1" applyBorder="1" applyAlignment="1" applyProtection="1">
      <alignment horizontal="center" vertical="center" wrapText="1"/>
    </xf>
    <xf numFmtId="9" fontId="0" fillId="0" borderId="1" xfId="0" applyNumberFormat="1" applyFont="1" applyFill="1" applyBorder="1" applyAlignment="1" applyProtection="1">
      <alignment horizontal="center" vertical="center" wrapText="1"/>
    </xf>
    <xf numFmtId="0" fontId="22" fillId="0" borderId="6" xfId="0" applyNumberFormat="1" applyFont="1" applyFill="1" applyBorder="1" applyAlignment="1" applyProtection="1">
      <alignment horizontal="center" vertical="center" wrapText="1"/>
    </xf>
    <xf numFmtId="177"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23" fillId="0" borderId="7" xfId="0" applyFont="1" applyFill="1" applyBorder="1" applyAlignment="1">
      <alignment horizontal="left" vertical="center" wrapText="1"/>
    </xf>
    <xf numFmtId="177" fontId="24" fillId="0" borderId="8" xfId="0" applyNumberFormat="1" applyFont="1" applyFill="1" applyBorder="1" applyAlignment="1">
      <alignment horizontal="center" vertical="center" wrapText="1"/>
    </xf>
    <xf numFmtId="0" fontId="23" fillId="0" borderId="9" xfId="0" applyFont="1" applyFill="1" applyBorder="1" applyAlignment="1">
      <alignment horizontal="left" vertical="center" wrapText="1"/>
    </xf>
    <xf numFmtId="0" fontId="25" fillId="0" borderId="1" xfId="0" applyFont="1" applyBorder="1" applyAlignment="1">
      <alignment horizontal="center" vertical="center" wrapText="1"/>
    </xf>
    <xf numFmtId="177" fontId="0"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9" fontId="0" fillId="0" borderId="2" xfId="0" applyNumberFormat="1" applyFont="1" applyFill="1" applyBorder="1" applyAlignment="1">
      <alignment horizontal="center" vertical="center" wrapText="1"/>
    </xf>
    <xf numFmtId="9" fontId="0" fillId="0" borderId="6" xfId="0" applyNumberFormat="1" applyFont="1" applyFill="1" applyBorder="1" applyAlignment="1">
      <alignment horizontal="center" vertical="center" wrapText="1"/>
    </xf>
    <xf numFmtId="0" fontId="26"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4" fillId="0" borderId="0" xfId="0" applyFont="1" applyFill="1" applyBorder="1" applyAlignment="1">
      <alignment vertical="center"/>
    </xf>
    <xf numFmtId="0" fontId="28" fillId="0" borderId="0" xfId="0" applyFont="1" applyBorder="1" applyAlignment="1">
      <alignment horizontal="center" vertical="center" wrapText="1"/>
    </xf>
    <xf numFmtId="0" fontId="29" fillId="0" borderId="0" xfId="0" applyFont="1" applyBorder="1" applyAlignment="1">
      <alignment horizontal="center" vertical="center" wrapText="1"/>
    </xf>
    <xf numFmtId="181" fontId="27" fillId="0" borderId="0" xfId="0" applyNumberFormat="1" applyFont="1" applyFill="1" applyBorder="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right" vertical="center"/>
    </xf>
    <xf numFmtId="0" fontId="30" fillId="0" borderId="0" xfId="0" applyFont="1" applyFill="1" applyAlignment="1">
      <alignment vertical="center"/>
    </xf>
    <xf numFmtId="0" fontId="30" fillId="2" borderId="0" xfId="0" applyFont="1" applyFill="1" applyAlignment="1">
      <alignment vertical="center"/>
    </xf>
    <xf numFmtId="178" fontId="5" fillId="0" borderId="0" xfId="0" applyNumberFormat="1" applyFont="1" applyFill="1" applyAlignment="1">
      <alignment vertical="center"/>
    </xf>
    <xf numFmtId="178" fontId="19" fillId="0" borderId="0" xfId="0" applyNumberFormat="1" applyFont="1" applyFill="1" applyAlignment="1">
      <alignment horizontal="center" vertical="center"/>
    </xf>
    <xf numFmtId="178" fontId="20" fillId="0" borderId="0" xfId="0" applyNumberFormat="1" applyFont="1" applyFill="1" applyAlignment="1">
      <alignment horizontal="right" vertical="center"/>
    </xf>
    <xf numFmtId="0" fontId="5" fillId="0" borderId="1" xfId="0" applyFont="1" applyFill="1" applyBorder="1" applyAlignment="1">
      <alignment horizontal="center" vertical="center"/>
    </xf>
    <xf numFmtId="178" fontId="5" fillId="0" borderId="1" xfId="0" applyNumberFormat="1" applyFont="1" applyFill="1" applyBorder="1" applyAlignment="1">
      <alignment horizontal="center" vertical="center"/>
    </xf>
    <xf numFmtId="0" fontId="30" fillId="0" borderId="1" xfId="0" applyFont="1" applyFill="1" applyBorder="1" applyAlignment="1">
      <alignment horizontal="justify" vertical="center"/>
    </xf>
    <xf numFmtId="178" fontId="30" fillId="0" borderId="1" xfId="0" applyNumberFormat="1" applyFont="1" applyFill="1" applyBorder="1" applyAlignment="1">
      <alignment horizontal="center" vertical="center"/>
    </xf>
    <xf numFmtId="0" fontId="5" fillId="0" borderId="1" xfId="0" applyFont="1" applyFill="1" applyBorder="1" applyAlignment="1">
      <alignment horizontal="justify" vertical="center"/>
    </xf>
    <xf numFmtId="178" fontId="4" fillId="0" borderId="0" xfId="0" applyNumberFormat="1" applyFont="1" applyFill="1" applyAlignment="1">
      <alignment horizontal="justify" vertical="center" wrapText="1"/>
    </xf>
    <xf numFmtId="0" fontId="4" fillId="0" borderId="0" xfId="0" applyFont="1" applyFill="1" applyAlignment="1">
      <alignment vertical="center" wrapText="1"/>
    </xf>
    <xf numFmtId="0" fontId="31" fillId="0" borderId="0" xfId="0" applyFont="1" applyFill="1" applyAlignment="1">
      <alignment horizontal="right" vertical="center"/>
    </xf>
    <xf numFmtId="0" fontId="32" fillId="0" borderId="0" xfId="0" applyFont="1" applyFill="1" applyAlignment="1">
      <alignment vertical="center"/>
    </xf>
    <xf numFmtId="0" fontId="32" fillId="2" borderId="0" xfId="0" applyFont="1" applyFill="1" applyAlignment="1">
      <alignment vertical="center"/>
    </xf>
    <xf numFmtId="0" fontId="33" fillId="2" borderId="0" xfId="0" applyFont="1" applyFill="1" applyAlignment="1">
      <alignment vertical="center"/>
    </xf>
    <xf numFmtId="0" fontId="33" fillId="0" borderId="0" xfId="0" applyFont="1" applyFill="1" applyAlignment="1">
      <alignment vertical="center"/>
    </xf>
    <xf numFmtId="0" fontId="6" fillId="0" borderId="0"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33" fillId="0" borderId="0" xfId="0" applyFont="1" applyFill="1" applyAlignment="1">
      <alignment horizontal="justify" vertical="center" wrapText="1"/>
    </xf>
    <xf numFmtId="178" fontId="10" fillId="0" borderId="1" xfId="0" applyNumberFormat="1" applyFont="1" applyFill="1" applyBorder="1" applyAlignment="1">
      <alignment vertical="center" wrapText="1"/>
    </xf>
    <xf numFmtId="0" fontId="33" fillId="0" borderId="0" xfId="0" applyFont="1" applyFill="1" applyAlignment="1">
      <alignment vertical="center" wrapText="1"/>
    </xf>
    <xf numFmtId="178" fontId="15" fillId="0" borderId="1" xfId="0" applyNumberFormat="1" applyFont="1" applyFill="1" applyBorder="1" applyAlignment="1">
      <alignment vertical="center" wrapText="1"/>
    </xf>
    <xf numFmtId="183" fontId="15" fillId="0" borderId="1" xfId="0" applyNumberFormat="1" applyFont="1" applyFill="1" applyBorder="1" applyAlignment="1">
      <alignment vertical="center" wrapText="1"/>
    </xf>
    <xf numFmtId="183" fontId="10" fillId="0" borderId="1" xfId="0" applyNumberFormat="1" applyFont="1" applyFill="1" applyBorder="1" applyAlignment="1">
      <alignment vertical="center" wrapText="1"/>
    </xf>
    <xf numFmtId="183" fontId="10" fillId="0" borderId="1" xfId="0" applyNumberFormat="1" applyFont="1" applyFill="1" applyBorder="1" applyAlignment="1">
      <alignment horizontal="center" vertical="center" wrapText="1"/>
    </xf>
    <xf numFmtId="0" fontId="33" fillId="0" borderId="0" xfId="0" applyFont="1" applyFill="1" applyAlignment="1">
      <alignment horizontal="left" vertical="center" wrapText="1"/>
    </xf>
    <xf numFmtId="0" fontId="6" fillId="0" borderId="0" xfId="13" applyFont="1" applyFill="1" applyAlignment="1">
      <alignment horizontal="center" vertical="center"/>
    </xf>
    <xf numFmtId="0" fontId="0" fillId="0" borderId="0" xfId="13" applyFont="1" applyFill="1" applyAlignment="1">
      <alignment horizontal="right" vertical="center"/>
    </xf>
    <xf numFmtId="0" fontId="10" fillId="0" borderId="0" xfId="13" applyFont="1" applyFill="1">
      <alignment vertical="center"/>
    </xf>
    <xf numFmtId="0" fontId="34" fillId="0" borderId="0" xfId="0" applyFont="1" applyFill="1" applyAlignment="1">
      <alignment vertical="center"/>
    </xf>
    <xf numFmtId="0" fontId="35" fillId="0" borderId="0" xfId="0" applyFont="1" applyFill="1" applyAlignment="1">
      <alignment vertical="center"/>
    </xf>
    <xf numFmtId="0" fontId="22" fillId="0" borderId="0" xfId="13" applyFont="1" applyFill="1">
      <alignment vertical="center"/>
    </xf>
    <xf numFmtId="0" fontId="0" fillId="0" borderId="0" xfId="13" applyFont="1" applyFill="1">
      <alignment vertical="center"/>
    </xf>
    <xf numFmtId="0" fontId="6" fillId="0" borderId="0" xfId="13" applyFont="1" applyFill="1" applyAlignment="1">
      <alignment horizontal="center" vertical="center" wrapText="1"/>
    </xf>
    <xf numFmtId="0" fontId="22" fillId="0" borderId="0" xfId="13" applyFont="1" applyFill="1" applyAlignment="1">
      <alignment horizontal="right" vertical="center"/>
    </xf>
    <xf numFmtId="0" fontId="15" fillId="0" borderId="2" xfId="65" applyNumberFormat="1" applyFont="1" applyFill="1" applyBorder="1" applyAlignment="1" applyProtection="1">
      <alignment horizontal="center" vertical="center"/>
    </xf>
    <xf numFmtId="0" fontId="15" fillId="0" borderId="10" xfId="65" applyNumberFormat="1" applyFont="1" applyFill="1" applyBorder="1" applyAlignment="1" applyProtection="1">
      <alignment horizontal="center" vertical="center"/>
    </xf>
    <xf numFmtId="0" fontId="15" fillId="0" borderId="1" xfId="65" applyNumberFormat="1" applyFont="1" applyFill="1" applyBorder="1" applyAlignment="1" applyProtection="1">
      <alignment horizontal="center" vertical="center"/>
    </xf>
    <xf numFmtId="0" fontId="15" fillId="0" borderId="1" xfId="0" applyFont="1" applyFill="1" applyBorder="1" applyAlignment="1">
      <alignment vertical="center"/>
    </xf>
    <xf numFmtId="0" fontId="10" fillId="0" borderId="1" xfId="0" applyFont="1" applyFill="1" applyBorder="1" applyAlignment="1">
      <alignment horizontal="left" vertical="center" indent="1"/>
    </xf>
    <xf numFmtId="0" fontId="10" fillId="0" borderId="1" xfId="0" applyFont="1" applyFill="1" applyBorder="1" applyAlignment="1">
      <alignment vertical="center"/>
    </xf>
    <xf numFmtId="0" fontId="36" fillId="0" borderId="1" xfId="58" applyFont="1" applyFill="1" applyBorder="1" applyAlignment="1">
      <alignment horizontal="left" vertical="center" wrapText="1" indent="2"/>
    </xf>
    <xf numFmtId="0" fontId="10" fillId="0" borderId="1" xfId="0" applyFont="1" applyFill="1" applyBorder="1" applyAlignment="1">
      <alignment horizontal="left" vertical="center" indent="2"/>
    </xf>
    <xf numFmtId="0" fontId="36" fillId="0" borderId="1" xfId="58" applyFont="1" applyFill="1" applyBorder="1" applyAlignment="1">
      <alignment vertical="center" wrapText="1"/>
    </xf>
    <xf numFmtId="0" fontId="15" fillId="0" borderId="1" xfId="0" applyFont="1" applyFill="1" applyBorder="1" applyAlignment="1">
      <alignment horizontal="center" vertical="center"/>
    </xf>
    <xf numFmtId="179" fontId="15" fillId="0" borderId="1" xfId="0" applyNumberFormat="1" applyFont="1" applyFill="1" applyBorder="1" applyAlignment="1">
      <alignment horizontal="center" vertical="center"/>
    </xf>
    <xf numFmtId="0" fontId="34" fillId="0" borderId="0" xfId="13" applyFont="1" applyFill="1" applyAlignment="1">
      <alignment horizontal="left" vertical="center" wrapText="1"/>
    </xf>
    <xf numFmtId="0" fontId="34" fillId="0" borderId="0" xfId="0" applyFont="1" applyFill="1" applyAlignment="1" applyProtection="1">
      <alignment vertical="center"/>
      <protection locked="0"/>
    </xf>
    <xf numFmtId="0" fontId="37" fillId="0" borderId="0" xfId="13" applyFont="1" applyFill="1">
      <alignment vertical="center"/>
    </xf>
    <xf numFmtId="185" fontId="15" fillId="0" borderId="1" xfId="63" applyNumberFormat="1" applyFont="1" applyFill="1" applyBorder="1" applyAlignment="1">
      <alignment horizontal="center" vertical="center"/>
    </xf>
    <xf numFmtId="0" fontId="15" fillId="0" borderId="1" xfId="13" applyFont="1" applyFill="1" applyBorder="1" applyAlignment="1">
      <alignment horizontal="center" vertical="center" wrapText="1"/>
    </xf>
    <xf numFmtId="0" fontId="15" fillId="0" borderId="1" xfId="58" applyFont="1" applyFill="1" applyBorder="1" applyAlignment="1">
      <alignment horizontal="justify" vertical="center" wrapText="1"/>
    </xf>
    <xf numFmtId="0" fontId="15" fillId="0" borderId="1" xfId="0" applyFont="1" applyFill="1" applyBorder="1" applyAlignment="1">
      <alignment horizontal="right" vertical="center" wrapText="1"/>
    </xf>
    <xf numFmtId="0" fontId="10" fillId="0" borderId="1" xfId="0" applyFont="1" applyFill="1" applyBorder="1" applyAlignment="1">
      <alignment horizontal="right" vertical="center" wrapText="1"/>
    </xf>
    <xf numFmtId="0" fontId="22" fillId="0" borderId="0" xfId="13" applyFont="1" applyFill="1" applyProtection="1">
      <alignment vertical="center"/>
      <protection locked="0"/>
    </xf>
    <xf numFmtId="0" fontId="38" fillId="0" borderId="1" xfId="0" applyFont="1" applyFill="1" applyBorder="1" applyAlignment="1">
      <alignment horizontal="right" vertical="center" wrapText="1"/>
    </xf>
    <xf numFmtId="0" fontId="15" fillId="0" borderId="1" xfId="58" applyFont="1" applyFill="1" applyBorder="1" applyAlignment="1">
      <alignment horizontal="center" vertical="center" wrapText="1"/>
    </xf>
    <xf numFmtId="0" fontId="39" fillId="0" borderId="0" xfId="13" applyFont="1" applyFill="1">
      <alignment vertical="center"/>
    </xf>
    <xf numFmtId="0" fontId="40" fillId="0" borderId="1" xfId="0" applyFont="1" applyFill="1" applyBorder="1" applyAlignment="1">
      <alignment horizontal="right" vertical="center" wrapText="1"/>
    </xf>
    <xf numFmtId="0" fontId="10" fillId="0" borderId="1" xfId="0" applyFont="1" applyFill="1" applyBorder="1" applyAlignment="1">
      <alignment horizontal="left" vertical="center"/>
    </xf>
    <xf numFmtId="0" fontId="41" fillId="0" borderId="0" xfId="0" applyFont="1" applyFill="1" applyAlignment="1">
      <alignment horizontal="center" vertical="center"/>
    </xf>
    <xf numFmtId="0" fontId="22" fillId="0" borderId="0" xfId="0" applyFont="1" applyFill="1" applyAlignment="1">
      <alignment horizontal="right" vertical="center"/>
    </xf>
    <xf numFmtId="0" fontId="42" fillId="0" borderId="0" xfId="0" applyFont="1" applyFill="1" applyAlignment="1">
      <alignment horizontal="center" vertical="center" wrapText="1"/>
    </xf>
    <xf numFmtId="0" fontId="10" fillId="0" borderId="2" xfId="0" applyFont="1" applyFill="1" applyBorder="1" applyAlignment="1">
      <alignment vertical="center"/>
    </xf>
    <xf numFmtId="0" fontId="10" fillId="0" borderId="2" xfId="0" applyFont="1" applyFill="1" applyBorder="1" applyAlignment="1">
      <alignment horizontal="left" vertical="center" indent="1"/>
    </xf>
    <xf numFmtId="0" fontId="40" fillId="0" borderId="1" xfId="0" applyFont="1" applyFill="1" applyBorder="1" applyAlignment="1">
      <alignment vertical="center"/>
    </xf>
    <xf numFmtId="0" fontId="41" fillId="0" borderId="0" xfId="13" applyFont="1" applyFill="1" applyAlignment="1">
      <alignment horizontal="center" vertical="center"/>
    </xf>
    <xf numFmtId="0" fontId="41" fillId="0" borderId="0" xfId="13" applyFont="1" applyFill="1" applyAlignment="1">
      <alignment horizontal="center" vertical="center" wrapText="1"/>
    </xf>
    <xf numFmtId="185" fontId="35" fillId="0" borderId="1" xfId="63" applyNumberFormat="1" applyFont="1" applyFill="1" applyBorder="1" applyAlignment="1">
      <alignment horizontal="center" vertical="center"/>
    </xf>
    <xf numFmtId="0" fontId="35" fillId="0" borderId="1" xfId="13" applyFont="1" applyFill="1" applyBorder="1" applyAlignment="1">
      <alignment horizontal="center" vertical="center" wrapText="1"/>
    </xf>
    <xf numFmtId="0" fontId="10" fillId="0" borderId="0" xfId="13" applyFont="1" applyFill="1" applyAlignment="1">
      <alignment horizontal="left" vertical="center" wrapText="1"/>
    </xf>
    <xf numFmtId="0" fontId="43" fillId="0" borderId="0" xfId="13" applyFont="1" applyFill="1">
      <alignment vertical="center"/>
    </xf>
    <xf numFmtId="0" fontId="41" fillId="0" borderId="0" xfId="0" applyFont="1" applyFill="1" applyBorder="1" applyAlignment="1">
      <alignment horizontal="center" vertical="center"/>
    </xf>
    <xf numFmtId="0" fontId="22" fillId="0" borderId="0" xfId="0" applyFont="1" applyFill="1" applyBorder="1" applyAlignment="1">
      <alignment horizontal="right" vertical="center"/>
    </xf>
    <xf numFmtId="0" fontId="34" fillId="0" borderId="0" xfId="0" applyFont="1" applyFill="1" applyBorder="1" applyAlignment="1">
      <alignment vertical="center"/>
    </xf>
    <xf numFmtId="0" fontId="6" fillId="0" borderId="0" xfId="21" applyFont="1" applyFill="1" applyAlignment="1">
      <alignment horizontal="center" vertical="center" wrapText="1"/>
    </xf>
    <xf numFmtId="0" fontId="6" fillId="0" borderId="0" xfId="21" applyFont="1" applyFill="1" applyAlignment="1">
      <alignment horizontal="center" vertical="center"/>
    </xf>
    <xf numFmtId="0" fontId="0" fillId="0" borderId="0" xfId="59" applyFont="1" applyFill="1" applyAlignment="1">
      <alignment horizontal="right" vertical="center"/>
    </xf>
    <xf numFmtId="0" fontId="15" fillId="0" borderId="1" xfId="59" applyFont="1" applyFill="1" applyBorder="1" applyAlignment="1">
      <alignment horizontal="center" vertical="center"/>
    </xf>
    <xf numFmtId="0" fontId="15" fillId="0" borderId="1" xfId="59" applyFont="1" applyFill="1" applyBorder="1" applyAlignment="1">
      <alignment horizontal="center" vertical="center" wrapText="1"/>
    </xf>
    <xf numFmtId="0" fontId="15" fillId="0" borderId="1" xfId="12" applyFont="1" applyFill="1" applyBorder="1" applyAlignment="1">
      <alignment vertical="center"/>
    </xf>
    <xf numFmtId="0" fontId="34" fillId="0" borderId="1" xfId="0" applyFont="1" applyFill="1" applyBorder="1" applyAlignment="1">
      <alignment vertical="center"/>
    </xf>
    <xf numFmtId="0" fontId="10" fillId="0" borderId="1" xfId="12" applyFont="1" applyFill="1" applyBorder="1" applyAlignment="1">
      <alignment vertical="center"/>
    </xf>
    <xf numFmtId="0" fontId="10" fillId="0" borderId="1" xfId="12" applyFont="1" applyFill="1" applyBorder="1" applyAlignment="1">
      <alignment horizontal="left" vertical="center" indent="2"/>
    </xf>
    <xf numFmtId="0" fontId="10" fillId="0" borderId="1" xfId="21" applyFont="1" applyFill="1" applyBorder="1" applyAlignment="1">
      <alignment horizontal="right" vertical="center" wrapText="1"/>
    </xf>
    <xf numFmtId="0" fontId="10" fillId="0" borderId="1" xfId="12" applyFont="1" applyFill="1" applyBorder="1" applyAlignment="1">
      <alignment horizontal="right" vertical="center"/>
    </xf>
    <xf numFmtId="178" fontId="15" fillId="0" borderId="1" xfId="52" applyNumberFormat="1" applyFont="1" applyFill="1" applyBorder="1" applyAlignment="1">
      <alignment horizontal="right" vertical="center" wrapText="1"/>
    </xf>
    <xf numFmtId="0" fontId="15" fillId="0" borderId="3" xfId="12" applyFont="1" applyFill="1" applyBorder="1" applyAlignment="1">
      <alignment horizontal="center" vertical="center"/>
    </xf>
    <xf numFmtId="0" fontId="15" fillId="0" borderId="1" xfId="21" applyFont="1" applyFill="1" applyBorder="1" applyAlignment="1">
      <alignment horizontal="right" vertical="center" wrapText="1"/>
    </xf>
    <xf numFmtId="0" fontId="6" fillId="0" borderId="0" xfId="61" applyFont="1" applyFill="1" applyBorder="1" applyAlignment="1">
      <alignment horizontal="center" vertical="center"/>
    </xf>
    <xf numFmtId="0" fontId="0" fillId="0" borderId="0" xfId="61" applyFont="1" applyFill="1" applyBorder="1" applyAlignment="1">
      <alignment horizontal="right" vertical="center"/>
    </xf>
    <xf numFmtId="0" fontId="37" fillId="0" borderId="0" xfId="61" applyFont="1" applyFill="1" applyBorder="1" applyAlignment="1"/>
    <xf numFmtId="0" fontId="0" fillId="0" borderId="0" xfId="61" applyFont="1" applyFill="1" applyBorder="1" applyAlignment="1"/>
    <xf numFmtId="0" fontId="6" fillId="0" borderId="0" xfId="61" applyNumberFormat="1" applyFont="1" applyFill="1" applyBorder="1" applyAlignment="1" applyProtection="1">
      <alignment horizontal="center" vertical="center" wrapText="1"/>
    </xf>
    <xf numFmtId="0" fontId="0" fillId="0" borderId="11" xfId="61" applyNumberFormat="1" applyFont="1" applyFill="1" applyBorder="1" applyAlignment="1" applyProtection="1">
      <alignment horizontal="right" vertical="center"/>
    </xf>
    <xf numFmtId="0" fontId="15" fillId="0" borderId="1" xfId="61" applyNumberFormat="1" applyFont="1" applyFill="1" applyBorder="1" applyAlignment="1" applyProtection="1">
      <alignment horizontal="center" vertical="center"/>
    </xf>
    <xf numFmtId="179" fontId="15" fillId="0" borderId="1" xfId="13" applyNumberFormat="1" applyFont="1" applyFill="1" applyBorder="1" applyAlignment="1">
      <alignment horizontal="center" vertical="center" wrapText="1"/>
    </xf>
    <xf numFmtId="0" fontId="15" fillId="0" borderId="1" xfId="72" applyFont="1" applyFill="1" applyBorder="1" applyAlignment="1">
      <alignment vertical="center"/>
    </xf>
    <xf numFmtId="0" fontId="15" fillId="0" borderId="1" xfId="12" applyFont="1" applyFill="1" applyBorder="1" applyAlignment="1">
      <alignment horizontal="right" vertical="center"/>
    </xf>
    <xf numFmtId="0" fontId="15" fillId="0" borderId="3" xfId="12" applyFont="1" applyFill="1" applyBorder="1" applyAlignment="1">
      <alignment vertical="center"/>
    </xf>
    <xf numFmtId="0" fontId="10" fillId="0" borderId="1" xfId="72" applyFont="1" applyFill="1" applyBorder="1" applyAlignment="1">
      <alignment vertical="center"/>
    </xf>
    <xf numFmtId="0" fontId="10" fillId="0" borderId="3" xfId="12" applyFont="1" applyFill="1" applyBorder="1" applyAlignment="1">
      <alignment horizontal="left" vertical="center"/>
    </xf>
    <xf numFmtId="0" fontId="10" fillId="0" borderId="1" xfId="68" applyNumberFormat="1" applyFont="1" applyFill="1" applyBorder="1" applyAlignment="1" applyProtection="1">
      <alignment horizontal="left" vertical="center"/>
    </xf>
    <xf numFmtId="1" fontId="10" fillId="0" borderId="1" xfId="66" applyNumberFormat="1" applyFont="1" applyFill="1" applyBorder="1" applyAlignment="1" applyProtection="1">
      <alignment horizontal="right" vertical="center"/>
    </xf>
    <xf numFmtId="0" fontId="10" fillId="0" borderId="1" xfId="66" applyNumberFormat="1" applyFont="1" applyFill="1" applyBorder="1" applyAlignment="1" applyProtection="1">
      <alignment horizontal="left" vertical="center"/>
    </xf>
    <xf numFmtId="0" fontId="15" fillId="0" borderId="1" xfId="66" applyFont="1" applyFill="1" applyBorder="1" applyAlignment="1">
      <alignment horizontal="center" vertical="center"/>
    </xf>
    <xf numFmtId="0" fontId="6" fillId="0" borderId="0" xfId="59" applyFont="1" applyFill="1" applyAlignment="1">
      <alignment horizontal="center" vertical="center"/>
    </xf>
    <xf numFmtId="0" fontId="37" fillId="0" borderId="0" xfId="59" applyFont="1" applyFill="1">
      <alignment vertical="center"/>
    </xf>
    <xf numFmtId="0" fontId="0" fillId="0" borderId="0" xfId="59" applyFont="1" applyFill="1">
      <alignment vertical="center"/>
    </xf>
    <xf numFmtId="0" fontId="6" fillId="0" borderId="0" xfId="59" applyFont="1" applyFill="1" applyAlignment="1" applyProtection="1">
      <alignment horizontal="center" vertical="center"/>
      <protection locked="0"/>
    </xf>
    <xf numFmtId="0" fontId="0" fillId="0" borderId="0" xfId="59" applyFont="1" applyFill="1" applyBorder="1" applyAlignment="1">
      <alignment horizontal="right" vertical="center"/>
    </xf>
    <xf numFmtId="0" fontId="10" fillId="0" borderId="3" xfId="12" applyFont="1" applyFill="1" applyBorder="1" applyAlignment="1">
      <alignment vertical="center"/>
    </xf>
    <xf numFmtId="0" fontId="10" fillId="0" borderId="3" xfId="12" applyFont="1" applyFill="1" applyBorder="1" applyAlignment="1">
      <alignment horizontal="left" vertical="center" indent="2"/>
    </xf>
    <xf numFmtId="178" fontId="10" fillId="0" borderId="1" xfId="52" applyNumberFormat="1" applyFont="1" applyFill="1" applyBorder="1" applyAlignment="1">
      <alignment horizontal="right" vertical="center" wrapText="1"/>
    </xf>
    <xf numFmtId="0" fontId="10" fillId="0" borderId="3" xfId="21" applyFont="1" applyFill="1" applyBorder="1" applyAlignment="1">
      <alignment horizontal="right" vertical="center" wrapText="1"/>
    </xf>
    <xf numFmtId="10" fontId="10" fillId="0" borderId="1" xfId="52" applyNumberFormat="1" applyFont="1" applyFill="1" applyBorder="1" applyAlignment="1">
      <alignment horizontal="right" vertical="center" wrapText="1"/>
    </xf>
    <xf numFmtId="10" fontId="15" fillId="0" borderId="1" xfId="52" applyNumberFormat="1" applyFont="1" applyFill="1" applyBorder="1" applyAlignment="1">
      <alignment horizontal="right" vertical="center" wrapText="1"/>
    </xf>
    <xf numFmtId="0" fontId="6" fillId="0" borderId="0" xfId="59" applyFont="1" applyFill="1" applyBorder="1" applyAlignment="1">
      <alignment horizontal="center" vertical="center"/>
    </xf>
    <xf numFmtId="0" fontId="15" fillId="0" borderId="0" xfId="59" applyFont="1" applyFill="1" applyBorder="1" applyAlignment="1">
      <alignment vertical="center"/>
    </xf>
    <xf numFmtId="0" fontId="10" fillId="0" borderId="0" xfId="59" applyFont="1" applyFill="1" applyBorder="1" applyAlignment="1">
      <alignment vertical="center"/>
    </xf>
    <xf numFmtId="0" fontId="0" fillId="0" borderId="0" xfId="59" applyFont="1" applyFill="1" applyBorder="1" applyAlignment="1">
      <alignment vertical="center" wrapText="1"/>
    </xf>
    <xf numFmtId="0" fontId="0" fillId="0" borderId="0" xfId="59" applyFont="1" applyFill="1" applyBorder="1" applyAlignment="1">
      <alignment vertical="center"/>
    </xf>
    <xf numFmtId="178" fontId="0" fillId="0" borderId="0" xfId="59" applyNumberFormat="1" applyFont="1" applyFill="1" applyBorder="1" applyAlignment="1">
      <alignment vertical="center"/>
    </xf>
    <xf numFmtId="0" fontId="6" fillId="0" borderId="0" xfId="59" applyFont="1" applyFill="1" applyAlignment="1">
      <alignment horizontal="center" vertical="center" wrapText="1"/>
    </xf>
    <xf numFmtId="178" fontId="6" fillId="0" borderId="0" xfId="59" applyNumberFormat="1" applyFont="1" applyFill="1" applyAlignment="1">
      <alignment horizontal="center" vertical="center" wrapText="1"/>
    </xf>
    <xf numFmtId="0" fontId="0" fillId="0" borderId="0" xfId="59" applyFont="1" applyFill="1" applyBorder="1" applyAlignment="1">
      <alignment horizontal="right" vertical="center" wrapText="1"/>
    </xf>
    <xf numFmtId="0" fontId="15" fillId="0" borderId="1" xfId="31" applyFont="1" applyFill="1" applyBorder="1" applyAlignment="1">
      <alignment horizontal="center" vertical="center"/>
    </xf>
    <xf numFmtId="0" fontId="15" fillId="0" borderId="1" xfId="31" applyFont="1" applyFill="1" applyBorder="1" applyAlignment="1">
      <alignment horizontal="center" vertical="center" wrapText="1"/>
    </xf>
    <xf numFmtId="0" fontId="15" fillId="0" borderId="1" xfId="33" applyFont="1" applyFill="1" applyBorder="1" applyAlignment="1">
      <alignment vertical="center"/>
    </xf>
    <xf numFmtId="178" fontId="15" fillId="0" borderId="1" xfId="31" applyNumberFormat="1" applyFont="1" applyFill="1" applyBorder="1" applyAlignment="1">
      <alignment horizontal="right" vertical="center" wrapText="1"/>
    </xf>
    <xf numFmtId="0" fontId="10" fillId="0" borderId="1" xfId="33" applyFont="1" applyFill="1" applyBorder="1" applyAlignment="1">
      <alignment vertical="center"/>
    </xf>
    <xf numFmtId="178" fontId="10" fillId="0" borderId="1" xfId="31" applyNumberFormat="1" applyFont="1" applyFill="1" applyBorder="1" applyAlignment="1">
      <alignment horizontal="right" vertical="center" wrapText="1"/>
    </xf>
    <xf numFmtId="0" fontId="10" fillId="0" borderId="1" xfId="33" applyFont="1" applyFill="1" applyBorder="1" applyAlignment="1">
      <alignment horizontal="right" vertical="center" wrapText="1"/>
    </xf>
    <xf numFmtId="10" fontId="10" fillId="0" borderId="1" xfId="31" applyNumberFormat="1" applyFont="1" applyFill="1" applyBorder="1" applyAlignment="1">
      <alignment horizontal="right" vertical="center" wrapText="1"/>
    </xf>
    <xf numFmtId="179" fontId="15" fillId="0" borderId="1" xfId="42" applyNumberFormat="1" applyFont="1" applyFill="1" applyBorder="1" applyAlignment="1">
      <alignment horizontal="right" vertical="center" wrapText="1"/>
    </xf>
    <xf numFmtId="0" fontId="44" fillId="0" borderId="1" xfId="33" applyFont="1" applyFill="1" applyBorder="1" applyAlignment="1">
      <alignment horizontal="right" vertical="center" wrapText="1"/>
    </xf>
    <xf numFmtId="0" fontId="10" fillId="0" borderId="1" xfId="33" applyFont="1" applyFill="1" applyBorder="1" applyAlignment="1">
      <alignment vertical="center" wrapText="1"/>
    </xf>
    <xf numFmtId="0" fontId="45" fillId="0" borderId="1" xfId="21" applyFont="1" applyFill="1" applyBorder="1" applyAlignment="1">
      <alignment horizontal="right" vertical="center" wrapText="1"/>
    </xf>
    <xf numFmtId="0" fontId="38" fillId="0" borderId="1" xfId="72" applyFont="1" applyFill="1" applyBorder="1" applyAlignment="1">
      <alignment vertical="center"/>
    </xf>
    <xf numFmtId="0" fontId="46" fillId="0" borderId="1" xfId="72" applyFont="1" applyFill="1" applyBorder="1" applyAlignment="1">
      <alignment horizontal="right" vertical="center" wrapText="1"/>
    </xf>
    <xf numFmtId="0" fontId="15" fillId="0" borderId="1" xfId="72" applyFont="1" applyFill="1" applyBorder="1" applyAlignment="1">
      <alignment horizontal="center" vertical="center"/>
    </xf>
    <xf numFmtId="179" fontId="45" fillId="0" borderId="1" xfId="42" applyNumberFormat="1" applyFont="1" applyFill="1" applyBorder="1" applyAlignment="1">
      <alignment horizontal="right" vertical="center" wrapText="1"/>
    </xf>
    <xf numFmtId="10" fontId="15" fillId="0" borderId="1" xfId="31" applyNumberFormat="1" applyFont="1" applyFill="1" applyBorder="1" applyAlignment="1">
      <alignment horizontal="right" vertical="center" wrapText="1"/>
    </xf>
    <xf numFmtId="0" fontId="15" fillId="0" borderId="0" xfId="59" applyFont="1" applyFill="1">
      <alignment vertical="center"/>
    </xf>
    <xf numFmtId="0" fontId="10" fillId="0" borderId="0" xfId="59" applyFont="1" applyFill="1">
      <alignment vertical="center"/>
    </xf>
    <xf numFmtId="0" fontId="47" fillId="0" borderId="0" xfId="61" applyNumberFormat="1" applyFont="1" applyFill="1" applyBorder="1" applyAlignment="1" applyProtection="1">
      <alignment horizontal="center" vertical="center" wrapText="1"/>
    </xf>
    <xf numFmtId="0" fontId="47" fillId="0" borderId="0" xfId="61" applyNumberFormat="1" applyFont="1" applyFill="1" applyBorder="1" applyAlignment="1" applyProtection="1">
      <alignment horizontal="center" vertical="center"/>
    </xf>
    <xf numFmtId="0" fontId="15" fillId="0" borderId="1" xfId="12" applyFont="1" applyFill="1" applyBorder="1" applyAlignment="1">
      <alignment horizontal="right" vertical="center" wrapText="1"/>
    </xf>
    <xf numFmtId="0" fontId="10" fillId="0" borderId="1" xfId="12" applyFont="1" applyFill="1" applyBorder="1" applyAlignment="1">
      <alignment horizontal="right" vertical="center" wrapText="1"/>
    </xf>
    <xf numFmtId="1" fontId="10" fillId="0" borderId="1" xfId="66" applyNumberFormat="1" applyFont="1" applyFill="1" applyBorder="1" applyAlignment="1" applyProtection="1">
      <alignment horizontal="right" vertical="center" wrapText="1"/>
    </xf>
    <xf numFmtId="0" fontId="6" fillId="0" borderId="0" xfId="31" applyFont="1" applyFill="1" applyAlignment="1">
      <alignment horizontal="center" vertical="center"/>
    </xf>
    <xf numFmtId="0" fontId="0" fillId="0" borderId="0" xfId="31" applyFont="1" applyFill="1" applyBorder="1" applyAlignment="1">
      <alignment horizontal="right" vertical="center"/>
    </xf>
    <xf numFmtId="0" fontId="15" fillId="0" borderId="0" xfId="31" applyFont="1" applyFill="1" applyBorder="1">
      <alignment vertical="center"/>
    </xf>
    <xf numFmtId="0" fontId="10" fillId="0" borderId="0" xfId="31" applyFont="1" applyFill="1" applyBorder="1">
      <alignment vertical="center"/>
    </xf>
    <xf numFmtId="0" fontId="10" fillId="0" borderId="0" xfId="31" applyFont="1" applyFill="1">
      <alignment vertical="center"/>
    </xf>
    <xf numFmtId="0" fontId="15" fillId="0" borderId="0" xfId="31" applyFont="1" applyFill="1">
      <alignment vertical="center"/>
    </xf>
    <xf numFmtId="0" fontId="0" fillId="0" borderId="0" xfId="31" applyFont="1" applyFill="1">
      <alignment vertical="center"/>
    </xf>
    <xf numFmtId="0" fontId="6" fillId="0" borderId="0" xfId="21" applyFont="1" applyFill="1" applyBorder="1" applyAlignment="1">
      <alignment horizontal="center" vertical="center" wrapText="1"/>
    </xf>
    <xf numFmtId="0" fontId="6" fillId="0" borderId="0" xfId="21" applyFont="1" applyFill="1" applyBorder="1" applyAlignment="1">
      <alignment horizontal="center" vertical="center"/>
    </xf>
    <xf numFmtId="182" fontId="0" fillId="0" borderId="0" xfId="72" applyNumberFormat="1" applyFont="1" applyFill="1" applyBorder="1" applyAlignment="1">
      <alignment horizontal="right" vertical="center" wrapText="1"/>
    </xf>
    <xf numFmtId="0" fontId="37" fillId="0" borderId="0" xfId="31" applyFont="1" applyFill="1" applyAlignment="1">
      <alignment horizontal="center" vertical="center"/>
    </xf>
    <xf numFmtId="0" fontId="0" fillId="0" borderId="0" xfId="31" applyFont="1" applyFill="1" applyAlignment="1">
      <alignment horizontal="center" vertical="center"/>
    </xf>
    <xf numFmtId="0" fontId="48" fillId="0" borderId="0" xfId="31" applyFont="1" applyFill="1">
      <alignment vertical="center"/>
    </xf>
    <xf numFmtId="0" fontId="37" fillId="0" borderId="0" xfId="31" applyFont="1" applyFill="1">
      <alignment vertical="center"/>
    </xf>
    <xf numFmtId="0" fontId="0" fillId="0" borderId="0" xfId="31" applyFont="1" applyFill="1" applyAlignment="1">
      <alignment horizontal="right" vertical="center"/>
    </xf>
    <xf numFmtId="0" fontId="38" fillId="0" borderId="1" xfId="72" applyFont="1" applyFill="1" applyBorder="1" applyAlignment="1">
      <alignment horizontal="right" vertical="center" wrapText="1"/>
    </xf>
    <xf numFmtId="0" fontId="38" fillId="0" borderId="1" xfId="72" applyFont="1" applyFill="1" applyBorder="1" applyAlignment="1">
      <alignment horizontal="left" vertical="center" indent="2"/>
    </xf>
    <xf numFmtId="0" fontId="44" fillId="0" borderId="1" xfId="12" applyFont="1" applyFill="1" applyBorder="1" applyAlignment="1">
      <alignment horizontal="right" vertical="center"/>
    </xf>
    <xf numFmtId="0" fontId="6" fillId="0" borderId="0" xfId="62" applyFont="1" applyFill="1" applyAlignment="1">
      <alignment horizontal="center" vertical="center"/>
    </xf>
    <xf numFmtId="0" fontId="0" fillId="0" borderId="0" xfId="62" applyFont="1" applyFill="1" applyAlignment="1">
      <alignment horizontal="right" vertical="center"/>
    </xf>
    <xf numFmtId="0" fontId="0" fillId="0" borderId="0" xfId="62" applyFill="1">
      <alignment vertical="center"/>
    </xf>
    <xf numFmtId="0" fontId="0" fillId="0" borderId="0" xfId="65" applyFont="1" applyFill="1" applyBorder="1" applyAlignment="1"/>
    <xf numFmtId="0" fontId="0" fillId="0" borderId="0" xfId="65" applyFont="1" applyFill="1" applyAlignment="1"/>
    <xf numFmtId="0" fontId="0" fillId="0" borderId="0" xfId="62" applyFont="1" applyFill="1">
      <alignment vertical="center"/>
    </xf>
    <xf numFmtId="0" fontId="6" fillId="0" borderId="0" xfId="65" applyFont="1" applyFill="1" applyBorder="1" applyAlignment="1">
      <alignment horizontal="center" vertical="center" wrapText="1"/>
    </xf>
    <xf numFmtId="0" fontId="6" fillId="0" borderId="0" xfId="65" applyFont="1" applyFill="1" applyBorder="1" applyAlignment="1">
      <alignment horizontal="center" vertical="center"/>
    </xf>
    <xf numFmtId="185" fontId="0" fillId="0" borderId="0" xfId="62" applyNumberFormat="1" applyFont="1" applyFill="1" applyAlignment="1">
      <alignment horizontal="right" vertical="center"/>
    </xf>
    <xf numFmtId="185" fontId="0" fillId="0" borderId="0" xfId="82" applyNumberFormat="1" applyFont="1" applyFill="1" applyAlignment="1">
      <alignment horizontal="right" vertical="center" wrapText="1"/>
    </xf>
    <xf numFmtId="185" fontId="15" fillId="0" borderId="1" xfId="62" applyNumberFormat="1" applyFont="1" applyFill="1" applyBorder="1" applyAlignment="1">
      <alignment horizontal="center" vertical="center"/>
    </xf>
    <xf numFmtId="0" fontId="15" fillId="0" borderId="1" xfId="70" applyFont="1" applyFill="1" applyBorder="1" applyAlignment="1">
      <alignment horizontal="center" vertical="center"/>
    </xf>
    <xf numFmtId="0" fontId="35" fillId="0" borderId="1" xfId="64" applyFont="1" applyFill="1" applyBorder="1" applyAlignment="1">
      <alignment horizontal="left" vertical="center"/>
    </xf>
    <xf numFmtId="0" fontId="15" fillId="0" borderId="1" xfId="70" applyFont="1" applyFill="1" applyBorder="1" applyAlignment="1">
      <alignment horizontal="right" vertical="center"/>
    </xf>
    <xf numFmtId="0" fontId="34" fillId="0" borderId="1" xfId="0" applyFont="1" applyFill="1" applyBorder="1" applyAlignment="1">
      <alignment horizontal="left" vertical="center"/>
    </xf>
    <xf numFmtId="0" fontId="10" fillId="0" borderId="1" xfId="70" applyFont="1" applyFill="1" applyBorder="1" applyAlignment="1">
      <alignment horizontal="right" vertical="center"/>
    </xf>
    <xf numFmtId="0" fontId="15" fillId="0" borderId="1" xfId="81" applyFont="1" applyFill="1" applyBorder="1" applyAlignment="1">
      <alignment horizontal="center" vertical="center"/>
    </xf>
    <xf numFmtId="177" fontId="15" fillId="0" borderId="1" xfId="62" applyNumberFormat="1" applyFont="1" applyFill="1" applyBorder="1" applyAlignment="1">
      <alignment horizontal="center" vertical="center"/>
    </xf>
    <xf numFmtId="0" fontId="10" fillId="0" borderId="0" xfId="81" applyFont="1" applyFill="1" applyAlignment="1">
      <alignment horizontal="left" vertical="center"/>
    </xf>
    <xf numFmtId="0" fontId="15" fillId="0" borderId="0" xfId="62" applyFont="1" applyFill="1">
      <alignment vertical="center"/>
    </xf>
    <xf numFmtId="0" fontId="6" fillId="0" borderId="0" xfId="65" applyFont="1" applyFill="1" applyAlignment="1">
      <alignment horizontal="center" vertical="center"/>
    </xf>
    <xf numFmtId="0" fontId="0" fillId="0" borderId="0" xfId="65" applyFont="1" applyFill="1" applyAlignment="1">
      <alignment horizontal="right" vertical="center"/>
    </xf>
    <xf numFmtId="0" fontId="15" fillId="0" borderId="0" xfId="65" applyFont="1" applyFill="1"/>
    <xf numFmtId="0" fontId="10" fillId="0" borderId="0" xfId="65" applyFont="1" applyFill="1"/>
    <xf numFmtId="0" fontId="0" fillId="0" borderId="0" xfId="65" applyFont="1" applyFill="1"/>
    <xf numFmtId="177" fontId="0" fillId="0" borderId="0" xfId="65" applyNumberFormat="1" applyFont="1" applyFill="1" applyAlignment="1">
      <alignment horizontal="center"/>
    </xf>
    <xf numFmtId="0" fontId="6" fillId="0" borderId="0" xfId="64" applyFont="1" applyFill="1" applyAlignment="1">
      <alignment horizontal="center" vertical="center" wrapText="1"/>
    </xf>
    <xf numFmtId="0" fontId="6" fillId="0" borderId="0" xfId="64" applyFont="1" applyFill="1" applyAlignment="1">
      <alignment horizontal="center" vertical="center"/>
    </xf>
    <xf numFmtId="0" fontId="0" fillId="0" borderId="0" xfId="64" applyFont="1" applyFill="1" applyAlignment="1">
      <alignment horizontal="right" vertical="center"/>
    </xf>
    <xf numFmtId="177" fontId="0" fillId="0" borderId="0" xfId="64" applyNumberFormat="1" applyFont="1" applyFill="1" applyAlignment="1">
      <alignment horizontal="right" vertical="center"/>
    </xf>
    <xf numFmtId="185" fontId="0" fillId="0" borderId="11" xfId="81" applyNumberFormat="1" applyFont="1" applyFill="1" applyBorder="1" applyAlignment="1">
      <alignment horizontal="right" vertical="center" wrapText="1"/>
    </xf>
    <xf numFmtId="0" fontId="15" fillId="0" borderId="1" xfId="84" applyFont="1" applyFill="1" applyBorder="1" applyAlignment="1">
      <alignment horizontal="center" vertical="center"/>
    </xf>
    <xf numFmtId="177" fontId="15" fillId="0" borderId="1" xfId="84" applyNumberFormat="1" applyFont="1" applyFill="1" applyBorder="1" applyAlignment="1">
      <alignment horizontal="center" vertical="center"/>
    </xf>
    <xf numFmtId="0" fontId="15" fillId="0" borderId="1" xfId="64" applyFont="1" applyFill="1" applyBorder="1" applyAlignment="1">
      <alignment horizontal="left" vertical="center"/>
    </xf>
    <xf numFmtId="177" fontId="15" fillId="0" borderId="1" xfId="84" applyNumberFormat="1" applyFont="1" applyFill="1" applyBorder="1" applyAlignment="1">
      <alignment horizontal="right" vertical="center" wrapText="1"/>
    </xf>
    <xf numFmtId="177" fontId="15" fillId="0" borderId="1" xfId="64" applyNumberFormat="1" applyFont="1" applyFill="1" applyBorder="1" applyAlignment="1">
      <alignment horizontal="right" vertical="center" wrapText="1"/>
    </xf>
    <xf numFmtId="176" fontId="10" fillId="0" borderId="1" xfId="64" applyNumberFormat="1" applyFont="1" applyFill="1" applyBorder="1" applyAlignment="1">
      <alignment horizontal="left" vertical="center"/>
    </xf>
    <xf numFmtId="177" fontId="10" fillId="0" borderId="1" xfId="64" applyNumberFormat="1" applyFont="1" applyFill="1" applyBorder="1" applyAlignment="1">
      <alignment horizontal="right" vertical="center" wrapText="1"/>
    </xf>
    <xf numFmtId="176" fontId="10" fillId="0" borderId="1" xfId="64" applyNumberFormat="1" applyFont="1" applyFill="1" applyBorder="1" applyAlignment="1">
      <alignment vertical="center"/>
    </xf>
    <xf numFmtId="179" fontId="15" fillId="0" borderId="1" xfId="83" applyNumberFormat="1" applyFont="1" applyFill="1" applyBorder="1" applyAlignment="1" applyProtection="1">
      <alignment vertical="center"/>
    </xf>
    <xf numFmtId="1" fontId="15" fillId="0" borderId="1" xfId="66" applyNumberFormat="1" applyFont="1" applyFill="1" applyBorder="1" applyAlignment="1" applyProtection="1">
      <alignment horizontal="right" vertical="center"/>
    </xf>
    <xf numFmtId="0" fontId="38" fillId="0" borderId="1" xfId="0" applyNumberFormat="1" applyFont="1" applyFill="1" applyBorder="1" applyAlignment="1" applyProtection="1">
      <alignment horizontal="left" vertical="center" indent="2"/>
    </xf>
    <xf numFmtId="186" fontId="38" fillId="0" borderId="1" xfId="75" applyNumberFormat="1" applyFont="1" applyFill="1" applyBorder="1" applyAlignment="1">
      <alignment horizontal="right" vertical="center" wrapText="1"/>
    </xf>
    <xf numFmtId="0" fontId="38" fillId="0" borderId="1" xfId="0" applyNumberFormat="1" applyFont="1" applyFill="1" applyBorder="1" applyAlignment="1" applyProtection="1">
      <alignment horizontal="left" vertical="center"/>
    </xf>
    <xf numFmtId="0" fontId="10" fillId="0" borderId="1" xfId="64" applyFont="1" applyFill="1" applyBorder="1" applyAlignment="1">
      <alignment horizontal="left" vertical="center"/>
    </xf>
    <xf numFmtId="0" fontId="10" fillId="0" borderId="1" xfId="65" applyFont="1" applyFill="1" applyBorder="1"/>
    <xf numFmtId="177" fontId="10" fillId="0" borderId="0" xfId="65" applyNumberFormat="1" applyFont="1" applyFill="1"/>
    <xf numFmtId="0" fontId="15" fillId="0" borderId="1" xfId="64" applyFont="1" applyFill="1" applyBorder="1" applyAlignment="1">
      <alignment horizontal="center" vertical="center"/>
    </xf>
    <xf numFmtId="185" fontId="6" fillId="0" borderId="0" xfId="74" applyNumberFormat="1" applyFont="1" applyFill="1" applyBorder="1" applyAlignment="1">
      <alignment horizontal="center" vertical="center" wrapText="1"/>
    </xf>
    <xf numFmtId="0" fontId="15" fillId="0" borderId="2" xfId="81" applyFont="1" applyFill="1" applyBorder="1" applyAlignment="1">
      <alignment horizontal="center" vertical="center"/>
    </xf>
    <xf numFmtId="0" fontId="15" fillId="3" borderId="1" xfId="0" applyFont="1" applyFill="1" applyBorder="1" applyAlignment="1">
      <alignment horizontal="left" vertical="center"/>
    </xf>
    <xf numFmtId="0" fontId="15" fillId="3" borderId="12" xfId="0" applyNumberFormat="1" applyFont="1" applyFill="1" applyBorder="1" applyAlignment="1">
      <alignment horizontal="left" vertical="center"/>
    </xf>
    <xf numFmtId="0" fontId="15" fillId="3" borderId="12" xfId="0" applyFont="1" applyFill="1" applyBorder="1" applyAlignment="1">
      <alignment horizontal="left" vertical="center"/>
    </xf>
    <xf numFmtId="4" fontId="49" fillId="0" borderId="12" xfId="0" applyNumberFormat="1" applyFont="1" applyFill="1" applyBorder="1" applyAlignment="1">
      <alignment horizontal="right" vertical="center"/>
    </xf>
    <xf numFmtId="0" fontId="40" fillId="0" borderId="0" xfId="0" applyFont="1" applyFill="1" applyAlignment="1">
      <alignment vertical="center"/>
    </xf>
    <xf numFmtId="0" fontId="10" fillId="3" borderId="1" xfId="0" applyFont="1" applyFill="1" applyBorder="1" applyAlignment="1">
      <alignment horizontal="left" vertical="center" indent="1"/>
    </xf>
    <xf numFmtId="0" fontId="10" fillId="3" borderId="12" xfId="0" applyNumberFormat="1" applyFont="1" applyFill="1" applyBorder="1" applyAlignment="1">
      <alignment horizontal="left" vertical="center"/>
    </xf>
    <xf numFmtId="0" fontId="10" fillId="3" borderId="12" xfId="0" applyFont="1" applyFill="1" applyBorder="1" applyAlignment="1">
      <alignment horizontal="left" vertical="center" indent="1"/>
    </xf>
    <xf numFmtId="4" fontId="50" fillId="0" borderId="12" xfId="0" applyNumberFormat="1" applyFont="1" applyFill="1" applyBorder="1" applyAlignment="1">
      <alignment horizontal="right" vertical="center"/>
    </xf>
    <xf numFmtId="0" fontId="38" fillId="0" borderId="0" xfId="0" applyFont="1" applyFill="1" applyAlignment="1">
      <alignment vertical="center"/>
    </xf>
    <xf numFmtId="0" fontId="10" fillId="3" borderId="1" xfId="0" applyFont="1" applyFill="1" applyBorder="1" applyAlignment="1">
      <alignment horizontal="left" vertical="center" indent="2"/>
    </xf>
    <xf numFmtId="0" fontId="10" fillId="3" borderId="12" xfId="0" applyFont="1" applyFill="1" applyBorder="1" applyAlignment="1">
      <alignment horizontal="left" vertical="center" indent="2"/>
    </xf>
    <xf numFmtId="0" fontId="50" fillId="0" borderId="12" xfId="0" applyNumberFormat="1" applyFont="1" applyFill="1" applyBorder="1" applyAlignment="1">
      <alignment horizontal="right" vertical="center"/>
    </xf>
    <xf numFmtId="0" fontId="49" fillId="0" borderId="12" xfId="0" applyNumberFormat="1" applyFont="1" applyFill="1" applyBorder="1" applyAlignment="1">
      <alignment horizontal="right" vertical="center"/>
    </xf>
    <xf numFmtId="0" fontId="15" fillId="0" borderId="1" xfId="62" applyNumberFormat="1" applyFont="1" applyFill="1" applyBorder="1">
      <alignment vertical="center"/>
    </xf>
    <xf numFmtId="0" fontId="51" fillId="0" borderId="0" xfId="26" applyFont="1" applyFill="1" applyAlignment="1">
      <alignment horizontal="left" vertical="center"/>
    </xf>
    <xf numFmtId="185" fontId="6" fillId="0" borderId="0" xfId="81" applyNumberFormat="1" applyFont="1" applyFill="1" applyAlignment="1">
      <alignment horizontal="center" vertical="center"/>
    </xf>
    <xf numFmtId="185" fontId="0" fillId="0" borderId="0" xfId="81" applyNumberFormat="1" applyFont="1" applyFill="1" applyAlignment="1">
      <alignment horizontal="right" vertical="center"/>
    </xf>
    <xf numFmtId="185" fontId="15" fillId="0" borderId="0" xfId="81" applyNumberFormat="1" applyFont="1" applyFill="1" applyAlignment="1">
      <alignment vertical="center"/>
    </xf>
    <xf numFmtId="185" fontId="10" fillId="0" borderId="0" xfId="81" applyNumberFormat="1" applyFont="1" applyFill="1" applyAlignment="1">
      <alignment vertical="center"/>
    </xf>
    <xf numFmtId="185" fontId="0" fillId="0" borderId="0" xfId="81" applyNumberFormat="1" applyFont="1" applyFill="1"/>
    <xf numFmtId="0" fontId="52" fillId="0" borderId="0" xfId="26" applyFont="1" applyFill="1" applyAlignment="1">
      <alignment horizontal="left" vertical="center"/>
    </xf>
    <xf numFmtId="179" fontId="51" fillId="0" borderId="0" xfId="26" applyNumberFormat="1" applyFont="1" applyFill="1" applyAlignment="1">
      <alignment horizontal="left" vertical="center"/>
    </xf>
    <xf numFmtId="185" fontId="6" fillId="0" borderId="0" xfId="74" applyNumberFormat="1" applyFont="1" applyFill="1" applyAlignment="1">
      <alignment horizontal="center" vertical="center" wrapText="1"/>
    </xf>
    <xf numFmtId="185" fontId="6" fillId="0" borderId="0" xfId="74" applyNumberFormat="1" applyFont="1" applyFill="1" applyAlignment="1">
      <alignment horizontal="center" vertical="center"/>
    </xf>
    <xf numFmtId="185" fontId="0" fillId="0" borderId="0" xfId="81" applyNumberFormat="1" applyFont="1" applyFill="1" applyAlignment="1">
      <alignment horizontal="right" vertical="center" wrapText="1"/>
    </xf>
    <xf numFmtId="185" fontId="15" fillId="0" borderId="1" xfId="78" applyNumberFormat="1" applyFont="1" applyFill="1" applyBorder="1" applyAlignment="1">
      <alignment horizontal="left" vertical="center"/>
    </xf>
    <xf numFmtId="0" fontId="15" fillId="0" borderId="1" xfId="64" applyFont="1" applyFill="1" applyBorder="1" applyAlignment="1">
      <alignment horizontal="right" vertical="center"/>
    </xf>
    <xf numFmtId="0" fontId="10" fillId="0" borderId="1" xfId="78" applyFont="1" applyFill="1" applyBorder="1" applyAlignment="1">
      <alignment horizontal="left" vertical="center" indent="2"/>
    </xf>
    <xf numFmtId="0" fontId="10" fillId="0" borderId="1" xfId="64" applyFont="1" applyFill="1" applyBorder="1" applyAlignment="1">
      <alignment horizontal="right" vertical="center"/>
    </xf>
    <xf numFmtId="177" fontId="10" fillId="0" borderId="1" xfId="81" applyNumberFormat="1" applyFont="1" applyFill="1" applyBorder="1" applyAlignment="1" applyProtection="1">
      <alignment horizontal="right" vertical="center" wrapText="1"/>
    </xf>
    <xf numFmtId="177" fontId="15" fillId="0" borderId="1" xfId="81" applyNumberFormat="1" applyFont="1" applyFill="1" applyBorder="1" applyAlignment="1" applyProtection="1">
      <alignment horizontal="right" vertical="center" wrapText="1"/>
    </xf>
    <xf numFmtId="177" fontId="34" fillId="0" borderId="1" xfId="81" applyNumberFormat="1" applyFont="1" applyFill="1" applyBorder="1" applyAlignment="1" applyProtection="1">
      <alignment horizontal="right" vertical="center" wrapText="1"/>
    </xf>
    <xf numFmtId="0" fontId="10" fillId="0" borderId="1" xfId="78" applyFont="1" applyFill="1" applyBorder="1" applyAlignment="1">
      <alignment horizontal="left" vertical="center"/>
    </xf>
    <xf numFmtId="177" fontId="0" fillId="0" borderId="0" xfId="65" applyNumberFormat="1" applyFont="1" applyFill="1"/>
    <xf numFmtId="177" fontId="15" fillId="0" borderId="1" xfId="73" applyNumberFormat="1" applyFont="1" applyFill="1" applyBorder="1" applyAlignment="1">
      <alignment horizontal="right" vertical="center" wrapText="1"/>
    </xf>
    <xf numFmtId="0" fontId="15" fillId="0" borderId="3" xfId="12" applyFont="1" applyFill="1" applyBorder="1" applyAlignment="1">
      <alignment horizontal="left" vertical="center"/>
    </xf>
    <xf numFmtId="0" fontId="38" fillId="0" borderId="1" xfId="0" applyNumberFormat="1" applyFont="1" applyFill="1" applyBorder="1" applyAlignment="1" applyProtection="1">
      <alignment horizontal="center" vertical="center"/>
    </xf>
    <xf numFmtId="179" fontId="38" fillId="0" borderId="1" xfId="83" applyNumberFormat="1" applyFont="1" applyFill="1" applyBorder="1" applyAlignment="1" applyProtection="1">
      <alignment horizontal="left" vertical="center"/>
    </xf>
    <xf numFmtId="0" fontId="15" fillId="0" borderId="1" xfId="8" applyNumberFormat="1" applyFont="1" applyFill="1" applyBorder="1" applyAlignment="1">
      <alignment horizontal="right" vertical="center"/>
    </xf>
    <xf numFmtId="0" fontId="10" fillId="0" borderId="1" xfId="8" applyNumberFormat="1" applyFont="1" applyFill="1" applyBorder="1" applyAlignment="1">
      <alignment horizontal="right" vertical="center"/>
    </xf>
    <xf numFmtId="185" fontId="10" fillId="0" borderId="0" xfId="81" applyNumberFormat="1" applyFont="1" applyFill="1"/>
    <xf numFmtId="185" fontId="0" fillId="0" borderId="0" xfId="81" applyNumberFormat="1" applyFont="1" applyFill="1" applyAlignment="1">
      <alignment vertical="center"/>
    </xf>
    <xf numFmtId="185" fontId="0" fillId="0" borderId="0" xfId="81" applyNumberFormat="1" applyFont="1" applyFill="1" applyAlignment="1">
      <alignment horizontal="center"/>
    </xf>
    <xf numFmtId="0" fontId="0" fillId="0" borderId="11" xfId="65" applyFont="1" applyFill="1" applyBorder="1" applyAlignment="1">
      <alignment horizontal="right" vertical="center"/>
    </xf>
    <xf numFmtId="0" fontId="6" fillId="0" borderId="0" xfId="0" applyFont="1" applyFill="1" applyAlignment="1">
      <alignment horizontal="center" vertical="center"/>
    </xf>
    <xf numFmtId="0" fontId="0" fillId="0" borderId="0" xfId="0" applyFont="1" applyFill="1" applyAlignment="1">
      <alignment horizontal="right" vertical="center"/>
    </xf>
    <xf numFmtId="0" fontId="15" fillId="0" borderId="0" xfId="0" applyFont="1" applyFill="1" applyAlignment="1">
      <alignment horizontal="center" vertical="center" wrapText="1"/>
    </xf>
    <xf numFmtId="0" fontId="15" fillId="0" borderId="0" xfId="0" applyFont="1" applyFill="1" applyAlignment="1">
      <alignment vertical="center" wrapText="1"/>
    </xf>
    <xf numFmtId="0" fontId="10" fillId="0" borderId="0" xfId="0" applyFont="1" applyFill="1" applyAlignment="1">
      <alignment vertical="center" wrapText="1"/>
    </xf>
    <xf numFmtId="0" fontId="10" fillId="4" borderId="0" xfId="0" applyFont="1" applyFill="1" applyAlignment="1">
      <alignment horizontal="center" vertical="center" wrapText="1"/>
    </xf>
    <xf numFmtId="0" fontId="10" fillId="5" borderId="0" xfId="0" applyFont="1" applyFill="1" applyAlignment="1">
      <alignment horizontal="center" vertical="center" wrapText="1"/>
    </xf>
    <xf numFmtId="0" fontId="10" fillId="0" borderId="0" xfId="0" applyFont="1" applyFill="1" applyAlignment="1">
      <alignment vertical="center"/>
    </xf>
    <xf numFmtId="177" fontId="15" fillId="0" borderId="1" xfId="0" applyNumberFormat="1" applyFont="1" applyFill="1" applyBorder="1" applyAlignment="1">
      <alignment horizontal="right" vertical="center" wrapText="1"/>
    </xf>
    <xf numFmtId="0" fontId="10" fillId="6" borderId="1" xfId="0" applyFont="1" applyFill="1" applyBorder="1" applyAlignment="1">
      <alignment horizontal="center" vertical="center" wrapText="1"/>
    </xf>
    <xf numFmtId="0" fontId="10" fillId="6" borderId="1" xfId="0" applyNumberFormat="1" applyFont="1" applyFill="1" applyBorder="1" applyAlignment="1">
      <alignment horizontal="center" vertical="center" wrapText="1"/>
    </xf>
    <xf numFmtId="0" fontId="53" fillId="6"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6"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indent="2"/>
    </xf>
    <xf numFmtId="0" fontId="54" fillId="0" borderId="1" xfId="0" applyFont="1" applyFill="1" applyBorder="1" applyAlignment="1">
      <alignment horizontal="center" vertical="center" wrapText="1"/>
    </xf>
    <xf numFmtId="0" fontId="55" fillId="0" borderId="1" xfId="0" applyFont="1" applyBorder="1" applyAlignment="1">
      <alignment horizontal="center" vertical="center" wrapText="1"/>
    </xf>
    <xf numFmtId="0" fontId="53"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 xfId="0" applyNumberFormat="1" applyFont="1" applyFill="1" applyBorder="1" applyAlignment="1">
      <alignment horizontal="center" vertical="center" wrapText="1"/>
    </xf>
    <xf numFmtId="0" fontId="53" fillId="4" borderId="1" xfId="0" applyNumberFormat="1" applyFont="1" applyFill="1" applyBorder="1" applyAlignment="1">
      <alignment horizontal="center" vertical="center" wrapText="1"/>
    </xf>
    <xf numFmtId="177" fontId="10" fillId="4" borderId="1" xfId="0" applyNumberFormat="1" applyFont="1" applyFill="1" applyBorder="1" applyAlignment="1">
      <alignment horizontal="center" vertical="center" wrapText="1"/>
    </xf>
    <xf numFmtId="0" fontId="53" fillId="4" borderId="1" xfId="0" applyFont="1" applyFill="1" applyBorder="1" applyAlignment="1">
      <alignment horizontal="center" vertical="center" wrapText="1"/>
    </xf>
    <xf numFmtId="0" fontId="56"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NumberFormat="1" applyFont="1" applyFill="1" applyBorder="1" applyAlignment="1">
      <alignment horizontal="center" vertical="center" wrapText="1"/>
    </xf>
    <xf numFmtId="0" fontId="53" fillId="5" borderId="1" xfId="0" applyNumberFormat="1" applyFont="1" applyFill="1" applyBorder="1" applyAlignment="1">
      <alignment horizontal="center" vertical="center" wrapText="1"/>
    </xf>
    <xf numFmtId="177" fontId="10" fillId="5" borderId="1" xfId="0" applyNumberFormat="1" applyFont="1" applyFill="1" applyBorder="1" applyAlignment="1">
      <alignment horizontal="center" vertical="center" wrapText="1"/>
    </xf>
    <xf numFmtId="0" fontId="53" fillId="5" borderId="1" xfId="0" applyFont="1" applyFill="1" applyBorder="1" applyAlignment="1">
      <alignment horizontal="center" vertical="center" wrapText="1"/>
    </xf>
    <xf numFmtId="0" fontId="10" fillId="0" borderId="0" xfId="0" applyFont="1" applyFill="1" applyAlignment="1">
      <alignment horizontal="right" vertical="center" wrapText="1"/>
    </xf>
    <xf numFmtId="0" fontId="10" fillId="4" borderId="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35" fillId="0" borderId="0" xfId="0" applyFont="1" applyFill="1" applyAlignment="1">
      <alignment horizontal="center" vertical="center"/>
    </xf>
    <xf numFmtId="0" fontId="57" fillId="0" borderId="0" xfId="0" applyFont="1" applyFill="1" applyAlignment="1">
      <alignment vertical="center"/>
    </xf>
    <xf numFmtId="0" fontId="34" fillId="0" borderId="0" xfId="0" applyFont="1" applyFill="1" applyAlignment="1">
      <alignment vertical="center" wrapText="1"/>
    </xf>
    <xf numFmtId="0" fontId="41" fillId="0" borderId="0" xfId="0" applyFont="1" applyFill="1" applyAlignment="1">
      <alignment horizontal="center" vertical="center" wrapText="1"/>
    </xf>
    <xf numFmtId="0" fontId="22" fillId="0" borderId="0" xfId="0" applyFont="1" applyFill="1" applyAlignment="1">
      <alignment horizontal="right" vertical="center" wrapText="1"/>
    </xf>
    <xf numFmtId="0" fontId="35" fillId="0" borderId="1" xfId="0" applyFont="1" applyFill="1" applyBorder="1" applyAlignment="1">
      <alignment horizontal="center" vertical="center" wrapText="1"/>
    </xf>
    <xf numFmtId="0" fontId="57" fillId="0" borderId="1" xfId="0" applyFont="1" applyFill="1" applyBorder="1" applyAlignment="1">
      <alignment horizontal="left" vertical="center" wrapText="1"/>
    </xf>
    <xf numFmtId="177" fontId="58" fillId="0" borderId="1" xfId="0" applyNumberFormat="1" applyFont="1" applyFill="1" applyBorder="1" applyAlignment="1">
      <alignment horizontal="right" vertical="center"/>
    </xf>
    <xf numFmtId="177" fontId="57" fillId="0" borderId="1" xfId="0" applyNumberFormat="1" applyFont="1" applyFill="1" applyBorder="1" applyAlignment="1">
      <alignment horizontal="right" vertical="center" wrapText="1"/>
    </xf>
    <xf numFmtId="184" fontId="40" fillId="0" borderId="1" xfId="0" applyNumberFormat="1" applyFont="1" applyFill="1" applyBorder="1" applyAlignment="1">
      <alignment horizontal="right" vertical="center" wrapText="1"/>
    </xf>
    <xf numFmtId="0" fontId="57" fillId="0" borderId="1" xfId="0" applyFont="1" applyFill="1" applyBorder="1" applyAlignment="1">
      <alignment horizontal="left" vertical="center" wrapText="1" indent="1"/>
    </xf>
    <xf numFmtId="177" fontId="40" fillId="0" borderId="1" xfId="0" applyNumberFormat="1" applyFont="1" applyFill="1" applyBorder="1" applyAlignment="1">
      <alignment horizontal="right" vertical="center" wrapText="1"/>
    </xf>
    <xf numFmtId="181" fontId="40" fillId="0" borderId="1" xfId="0" applyNumberFormat="1" applyFont="1" applyFill="1" applyBorder="1" applyAlignment="1">
      <alignment horizontal="right" vertical="center" wrapText="1"/>
    </xf>
    <xf numFmtId="0" fontId="59" fillId="0" borderId="0" xfId="0" applyFont="1" applyFill="1" applyAlignment="1">
      <alignment vertical="center"/>
    </xf>
    <xf numFmtId="178" fontId="40" fillId="0" borderId="1" xfId="0" applyNumberFormat="1" applyFont="1" applyFill="1" applyBorder="1" applyAlignment="1">
      <alignment horizontal="right" vertical="center" wrapText="1"/>
    </xf>
    <xf numFmtId="181" fontId="57" fillId="0" borderId="1" xfId="0" applyNumberFormat="1" applyFont="1" applyFill="1" applyBorder="1" applyAlignment="1">
      <alignment horizontal="right" vertical="center" wrapText="1"/>
    </xf>
    <xf numFmtId="178" fontId="57" fillId="0" borderId="1" xfId="0" applyNumberFormat="1" applyFont="1" applyFill="1" applyBorder="1" applyAlignment="1">
      <alignment horizontal="right" vertical="center" wrapText="1"/>
    </xf>
    <xf numFmtId="0" fontId="34" fillId="0" borderId="0" xfId="0" applyFont="1" applyFill="1" applyAlignment="1">
      <alignment horizontal="right" vertical="center" wrapText="1"/>
    </xf>
    <xf numFmtId="178" fontId="10" fillId="0" borderId="0" xfId="0" applyNumberFormat="1" applyFont="1" applyFill="1" applyAlignment="1">
      <alignment horizontal="right"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5" fillId="0" borderId="0" xfId="0" applyFont="1" applyFill="1" applyBorder="1" applyAlignment="1">
      <alignment vertical="center"/>
    </xf>
    <xf numFmtId="0" fontId="6" fillId="0" borderId="0" xfId="0" applyFont="1" applyFill="1" applyBorder="1" applyAlignment="1" applyProtection="1">
      <alignment horizontal="center" vertical="center" wrapText="1"/>
      <protection locked="0"/>
    </xf>
    <xf numFmtId="0" fontId="21" fillId="0" borderId="0" xfId="0" applyFont="1" applyFill="1" applyBorder="1" applyAlignment="1">
      <alignment horizontal="right" vertical="center"/>
    </xf>
    <xf numFmtId="0" fontId="58" fillId="0" borderId="0" xfId="0" applyFont="1" applyFill="1" applyBorder="1" applyAlignment="1">
      <alignment horizontal="right" vertical="center"/>
    </xf>
    <xf numFmtId="0" fontId="60" fillId="0" borderId="1" xfId="0" applyFont="1" applyFill="1" applyBorder="1" applyAlignment="1">
      <alignment horizontal="center" vertical="center"/>
    </xf>
    <xf numFmtId="0" fontId="6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58" fillId="0" borderId="1" xfId="0" applyFont="1" applyFill="1" applyBorder="1" applyAlignment="1">
      <alignment horizontal="right"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5" xfId="0" applyFont="1" applyFill="1" applyBorder="1" applyAlignment="1">
      <alignment horizontal="left" vertical="center"/>
    </xf>
    <xf numFmtId="0" fontId="61" fillId="0" borderId="0" xfId="62" applyFont="1" applyFill="1" applyBorder="1" applyAlignment="1">
      <alignment horizontal="left" vertical="center"/>
    </xf>
    <xf numFmtId="0" fontId="10" fillId="0" borderId="0" xfId="0" applyFont="1" applyFill="1" applyBorder="1" applyAlignment="1">
      <alignment vertical="center"/>
    </xf>
    <xf numFmtId="0" fontId="61" fillId="0" borderId="0" xfId="76" applyFont="1" applyFill="1" applyBorder="1" applyAlignment="1">
      <alignment horizontal="left" vertical="center"/>
    </xf>
    <xf numFmtId="0" fontId="51" fillId="0" borderId="0" xfId="76" applyFont="1" applyFill="1" applyBorder="1" applyAlignment="1">
      <alignment horizontal="left" vertical="center"/>
    </xf>
    <xf numFmtId="185" fontId="61" fillId="0" borderId="0" xfId="62" applyNumberFormat="1" applyFont="1" applyFill="1" applyBorder="1" applyAlignment="1">
      <alignment horizontal="left" vertical="center"/>
    </xf>
    <xf numFmtId="0" fontId="0" fillId="0" borderId="0" xfId="0" applyFont="1" applyFill="1" applyBorder="1" applyAlignment="1" applyProtection="1">
      <alignment horizontal="right" vertical="center" wrapText="1"/>
      <protection locked="0"/>
    </xf>
    <xf numFmtId="0" fontId="0" fillId="0" borderId="0" xfId="0" applyFont="1" applyFill="1" applyBorder="1" applyAlignment="1" applyProtection="1">
      <alignment horizontal="right" vertical="center"/>
      <protection locked="0"/>
    </xf>
    <xf numFmtId="0" fontId="37" fillId="0" borderId="1" xfId="0" applyFont="1" applyFill="1" applyBorder="1" applyAlignment="1" applyProtection="1">
      <alignment horizontal="center" vertical="center" wrapText="1"/>
      <protection locked="0"/>
    </xf>
    <xf numFmtId="0" fontId="37" fillId="0" borderId="2" xfId="0" applyFont="1" applyFill="1" applyBorder="1" applyAlignment="1" applyProtection="1">
      <alignment horizontal="center" vertical="center" wrapText="1"/>
      <protection locked="0"/>
    </xf>
    <xf numFmtId="0" fontId="37" fillId="0" borderId="2" xfId="0" applyNumberFormat="1" applyFont="1" applyFill="1" applyBorder="1" applyAlignment="1" applyProtection="1">
      <alignment horizontal="center" vertical="center" wrapText="1"/>
      <protection locked="0"/>
    </xf>
    <xf numFmtId="177" fontId="37" fillId="0" borderId="1" xfId="0" applyNumberFormat="1" applyFont="1" applyFill="1" applyBorder="1" applyAlignment="1" applyProtection="1">
      <alignment vertical="center" wrapText="1"/>
      <protection locked="0"/>
    </xf>
    <xf numFmtId="0" fontId="37" fillId="0" borderId="1" xfId="0" applyFont="1" applyFill="1" applyBorder="1" applyAlignment="1" applyProtection="1">
      <alignment horizontal="left" vertical="center" wrapText="1"/>
      <protection locked="0"/>
    </xf>
    <xf numFmtId="1" fontId="37" fillId="0" borderId="1" xfId="0" applyNumberFormat="1" applyFont="1" applyFill="1" applyBorder="1" applyAlignment="1" applyProtection="1">
      <alignment horizontal="right" vertical="center"/>
      <protection locked="0"/>
    </xf>
    <xf numFmtId="49" fontId="0" fillId="0" borderId="1" xfId="0" applyNumberFormat="1" applyFont="1" applyFill="1" applyBorder="1" applyAlignment="1">
      <alignment horizontal="left" vertical="center" wrapText="1" indent="2"/>
    </xf>
    <xf numFmtId="49" fontId="0" fillId="0" borderId="1" xfId="0" applyNumberFormat="1" applyFont="1" applyFill="1" applyBorder="1" applyAlignment="1" applyProtection="1">
      <alignment horizontal="left" vertical="center" wrapText="1" indent="2"/>
      <protection locked="0"/>
    </xf>
    <xf numFmtId="0" fontId="0" fillId="0" borderId="1" xfId="0" applyFont="1" applyFill="1" applyBorder="1" applyAlignment="1" applyProtection="1">
      <alignment vertical="center" wrapText="1"/>
      <protection locked="0"/>
    </xf>
    <xf numFmtId="49" fontId="0" fillId="0" borderId="1" xfId="0" applyNumberFormat="1" applyFont="1" applyFill="1" applyBorder="1" applyAlignment="1">
      <alignment horizontal="left" vertical="center" wrapText="1" indent="4"/>
    </xf>
    <xf numFmtId="49" fontId="0" fillId="0" borderId="1" xfId="0" applyNumberFormat="1" applyFont="1" applyFill="1" applyBorder="1" applyAlignment="1" applyProtection="1">
      <alignment horizontal="left" vertical="center" wrapText="1" indent="4"/>
      <protection locked="0"/>
    </xf>
    <xf numFmtId="49" fontId="37" fillId="0" borderId="1" xfId="0" applyNumberFormat="1" applyFont="1" applyFill="1" applyBorder="1" applyAlignment="1" applyProtection="1">
      <alignment horizontal="left" vertical="center" wrapText="1" indent="2"/>
      <protection locked="0"/>
    </xf>
    <xf numFmtId="177" fontId="37" fillId="0" borderId="1" xfId="71" applyNumberFormat="1" applyFont="1" applyFill="1" applyBorder="1" applyAlignment="1" applyProtection="1">
      <alignment vertical="center" wrapText="1"/>
      <protection locked="0"/>
    </xf>
    <xf numFmtId="0" fontId="37" fillId="0" borderId="1" xfId="0" applyFont="1" applyFill="1" applyBorder="1" applyAlignment="1">
      <alignment horizontal="left" vertical="center" wrapText="1"/>
    </xf>
    <xf numFmtId="177" fontId="37" fillId="0" borderId="1" xfId="71" applyNumberFormat="1" applyFont="1" applyFill="1" applyBorder="1" applyAlignment="1" applyProtection="1">
      <alignment vertical="center" wrapText="1"/>
    </xf>
    <xf numFmtId="49" fontId="37" fillId="0" borderId="1" xfId="0" applyNumberFormat="1" applyFont="1" applyFill="1" applyBorder="1" applyAlignment="1">
      <alignment horizontal="left" vertical="center" wrapText="1" indent="2"/>
    </xf>
    <xf numFmtId="177" fontId="0" fillId="0" borderId="1" xfId="0" applyNumberFormat="1" applyFont="1" applyFill="1" applyBorder="1" applyAlignment="1">
      <alignment vertical="center" wrapText="1"/>
    </xf>
    <xf numFmtId="0" fontId="5" fillId="0" borderId="1" xfId="0" applyFont="1" applyFill="1" applyBorder="1" applyAlignment="1">
      <alignment vertical="center"/>
    </xf>
    <xf numFmtId="49" fontId="0" fillId="0" borderId="1" xfId="0" applyNumberFormat="1" applyFont="1" applyFill="1" applyBorder="1" applyAlignment="1">
      <alignment horizontal="left" vertical="center" wrapText="1"/>
    </xf>
    <xf numFmtId="0" fontId="6" fillId="0" borderId="0" xfId="80" applyFont="1" applyFill="1" applyBorder="1" applyAlignment="1">
      <alignment horizontal="center" vertical="center"/>
    </xf>
    <xf numFmtId="0" fontId="0" fillId="0" borderId="0" xfId="80" applyFont="1" applyFill="1" applyBorder="1" applyAlignment="1">
      <alignment horizontal="right" vertical="center"/>
    </xf>
    <xf numFmtId="0" fontId="62" fillId="0" borderId="0" xfId="80" applyFont="1" applyFill="1" applyBorder="1" applyAlignment="1"/>
    <xf numFmtId="0" fontId="62" fillId="0" borderId="0" xfId="80" applyFont="1" applyFill="1" applyAlignment="1"/>
    <xf numFmtId="0" fontId="63" fillId="0" borderId="0" xfId="80" applyFont="1" applyFill="1" applyBorder="1" applyAlignment="1"/>
    <xf numFmtId="0" fontId="5" fillId="0" borderId="0" xfId="0" applyFont="1" applyFill="1" applyBorder="1" applyAlignment="1" applyProtection="1"/>
    <xf numFmtId="0" fontId="41" fillId="0" borderId="0" xfId="79" applyFont="1" applyFill="1" applyBorder="1" applyAlignment="1">
      <alignment horizontal="center" vertical="center" wrapText="1"/>
    </xf>
    <xf numFmtId="0" fontId="37" fillId="0" borderId="0" xfId="80" applyFont="1" applyFill="1" applyBorder="1" applyAlignment="1">
      <alignment horizontal="right" vertical="center"/>
    </xf>
    <xf numFmtId="181" fontId="0" fillId="0" borderId="0" xfId="80" applyNumberFormat="1" applyFont="1" applyFill="1" applyBorder="1" applyAlignment="1">
      <alignment horizontal="right" vertical="center"/>
    </xf>
    <xf numFmtId="0" fontId="35" fillId="0" borderId="1" xfId="79" applyFont="1" applyFill="1" applyBorder="1" applyAlignment="1">
      <alignment horizontal="center" vertical="center" wrapText="1"/>
    </xf>
    <xf numFmtId="0" fontId="62" fillId="0" borderId="0" xfId="80" applyFont="1" applyFill="1" applyBorder="1" applyAlignment="1">
      <alignment horizontal="left" vertical="center"/>
    </xf>
    <xf numFmtId="187" fontId="15" fillId="0" borderId="1" xfId="80" applyNumberFormat="1" applyFont="1" applyFill="1" applyBorder="1" applyAlignment="1" applyProtection="1">
      <alignment horizontal="center" vertical="center"/>
    </xf>
    <xf numFmtId="177" fontId="15" fillId="0" borderId="1" xfId="80" applyNumberFormat="1" applyFont="1" applyFill="1" applyBorder="1" applyAlignment="1">
      <alignment horizontal="right" vertical="center" wrapText="1"/>
    </xf>
    <xf numFmtId="0" fontId="64" fillId="0" borderId="1" xfId="80" applyFont="1" applyFill="1" applyBorder="1" applyAlignment="1">
      <alignment horizontal="left" vertical="center"/>
    </xf>
    <xf numFmtId="177" fontId="15" fillId="0" borderId="1" xfId="80" applyNumberFormat="1" applyFont="1" applyFill="1" applyBorder="1" applyAlignment="1" applyProtection="1">
      <alignment horizontal="right" vertical="center" wrapText="1"/>
    </xf>
    <xf numFmtId="0" fontId="64" fillId="0" borderId="0" xfId="80" applyFont="1" applyFill="1" applyBorder="1" applyAlignment="1">
      <alignment horizontal="left" vertical="center"/>
    </xf>
    <xf numFmtId="0" fontId="65" fillId="0" borderId="0" xfId="0" applyFont="1" applyFill="1" applyAlignment="1">
      <alignment vertical="center"/>
    </xf>
    <xf numFmtId="0" fontId="62" fillId="0" borderId="0" xfId="80" applyFont="1" applyFill="1" applyBorder="1" applyAlignment="1">
      <alignment horizontal="center" vertical="center"/>
    </xf>
    <xf numFmtId="0" fontId="38" fillId="0" borderId="1" xfId="0" applyFont="1" applyFill="1" applyBorder="1" applyAlignment="1">
      <alignment horizontal="left" vertical="center" indent="2"/>
    </xf>
    <xf numFmtId="177" fontId="10" fillId="0" borderId="1" xfId="0" applyNumberFormat="1" applyFont="1" applyFill="1" applyBorder="1" applyAlignment="1">
      <alignment horizontal="right" vertical="center"/>
    </xf>
    <xf numFmtId="0" fontId="38" fillId="0" borderId="0" xfId="0" applyFont="1" applyFill="1" applyAlignment="1">
      <alignment horizontal="left" vertical="center" indent="2"/>
    </xf>
    <xf numFmtId="0" fontId="62" fillId="0" borderId="0" xfId="80" applyFont="1" applyFill="1" applyBorder="1" applyAlignment="1">
      <alignment horizontal="center"/>
    </xf>
    <xf numFmtId="0" fontId="62" fillId="0" borderId="0" xfId="80" applyFont="1" applyFill="1" applyAlignment="1">
      <alignment horizontal="center"/>
    </xf>
    <xf numFmtId="0" fontId="64" fillId="0" borderId="1" xfId="80" applyFont="1" applyFill="1" applyBorder="1" applyAlignment="1"/>
    <xf numFmtId="0" fontId="64" fillId="0" borderId="0" xfId="80" applyFont="1" applyFill="1" applyAlignment="1"/>
    <xf numFmtId="0" fontId="19" fillId="0" borderId="0" xfId="0" applyFont="1" applyFill="1" applyBorder="1" applyAlignment="1" applyProtection="1">
      <alignment horizontal="center" vertical="center"/>
    </xf>
    <xf numFmtId="0" fontId="20" fillId="0" borderId="0" xfId="0" applyFont="1" applyFill="1" applyBorder="1" applyAlignment="1" applyProtection="1">
      <alignment horizontal="right" vertical="center"/>
    </xf>
    <xf numFmtId="0" fontId="5"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0" fontId="15" fillId="0" borderId="0" xfId="80" applyFont="1" applyFill="1" applyBorder="1" applyAlignment="1">
      <alignment horizontal="center" vertical="center" wrapText="1"/>
    </xf>
    <xf numFmtId="0" fontId="15" fillId="0" borderId="0" xfId="80" applyFont="1" applyFill="1" applyBorder="1" applyAlignment="1">
      <alignment horizontal="center" vertical="center"/>
    </xf>
    <xf numFmtId="0" fontId="10" fillId="0" borderId="0" xfId="80" applyFont="1" applyFill="1" applyBorder="1" applyAlignment="1">
      <alignment horizontal="left" vertical="center"/>
    </xf>
    <xf numFmtId="0" fontId="5" fillId="0" borderId="0" xfId="0" applyFont="1" applyFill="1" applyBorder="1" applyAlignment="1" applyProtection="1">
      <alignment horizontal="right" vertical="center"/>
    </xf>
    <xf numFmtId="0" fontId="10" fillId="0" borderId="0" xfId="80" applyFont="1" applyFill="1" applyBorder="1" applyAlignment="1">
      <alignment vertical="center"/>
    </xf>
    <xf numFmtId="0" fontId="35" fillId="0" borderId="0" xfId="79" applyFont="1" applyFill="1" applyBorder="1" applyAlignment="1">
      <alignment horizontal="center" vertical="center" wrapText="1"/>
    </xf>
    <xf numFmtId="0" fontId="5" fillId="0" borderId="0" xfId="0" applyFont="1" applyFill="1" applyAlignment="1">
      <alignment horizontal="right" vertical="center"/>
    </xf>
    <xf numFmtId="0" fontId="66" fillId="0" borderId="0" xfId="80" applyNumberFormat="1" applyFont="1" applyFill="1" applyBorder="1" applyAlignment="1">
      <alignment horizontal="right" vertical="center"/>
    </xf>
    <xf numFmtId="0" fontId="38" fillId="0" borderId="1" xfId="0" applyFont="1" applyFill="1" applyBorder="1" applyAlignment="1">
      <alignment vertical="center"/>
    </xf>
    <xf numFmtId="0" fontId="66" fillId="0" borderId="0" xfId="80" applyNumberFormat="1" applyFont="1" applyFill="1" applyBorder="1" applyAlignment="1">
      <alignment horizontal="right"/>
    </xf>
    <xf numFmtId="0" fontId="64" fillId="0" borderId="0" xfId="80" applyFont="1" applyFill="1" applyBorder="1" applyAlignment="1"/>
    <xf numFmtId="0" fontId="51" fillId="0" borderId="0" xfId="61" applyFont="1" applyFill="1" applyAlignment="1">
      <alignment horizontal="left" vertical="center"/>
    </xf>
    <xf numFmtId="0" fontId="6" fillId="0" borderId="0" xfId="61" applyFont="1" applyFill="1" applyAlignment="1">
      <alignment horizontal="center" vertical="center"/>
    </xf>
    <xf numFmtId="0" fontId="0" fillId="0" borderId="0" xfId="61" applyFont="1" applyFill="1" applyAlignment="1">
      <alignment horizontal="right" vertical="center"/>
    </xf>
    <xf numFmtId="0" fontId="15" fillId="0" borderId="0" xfId="61" applyFont="1" applyFill="1"/>
    <xf numFmtId="0" fontId="10" fillId="0" borderId="0" xfId="61" applyFont="1" applyFill="1"/>
    <xf numFmtId="0" fontId="10" fillId="0" borderId="0" xfId="61" applyFont="1" applyFill="1" applyBorder="1" applyAlignment="1"/>
    <xf numFmtId="0" fontId="0" fillId="0" borderId="0" xfId="61" applyFont="1" applyFill="1"/>
    <xf numFmtId="0" fontId="52" fillId="0" borderId="0" xfId="61" applyFont="1" applyFill="1" applyAlignment="1">
      <alignment horizontal="left" vertical="center"/>
    </xf>
    <xf numFmtId="0" fontId="61" fillId="0" borderId="0" xfId="61" applyFont="1" applyFill="1" applyAlignment="1">
      <alignment horizontal="left" vertical="center"/>
    </xf>
    <xf numFmtId="0" fontId="6" fillId="0" borderId="0" xfId="61" applyNumberFormat="1" applyFont="1" applyFill="1" applyAlignment="1" applyProtection="1">
      <alignment horizontal="center" vertical="center" wrapText="1"/>
    </xf>
    <xf numFmtId="0" fontId="6" fillId="0" borderId="0" xfId="61" applyNumberFormat="1" applyFont="1" applyFill="1" applyAlignment="1" applyProtection="1">
      <alignment horizontal="center" vertical="center"/>
    </xf>
    <xf numFmtId="0" fontId="15" fillId="0" borderId="2" xfId="61" applyNumberFormat="1" applyFont="1" applyFill="1" applyBorder="1" applyAlignment="1" applyProtection="1">
      <alignment horizontal="center" vertical="center"/>
    </xf>
    <xf numFmtId="0" fontId="15" fillId="0" borderId="10" xfId="61" applyNumberFormat="1" applyFont="1" applyFill="1" applyBorder="1" applyAlignment="1" applyProtection="1">
      <alignment horizontal="center" vertical="center"/>
    </xf>
    <xf numFmtId="0" fontId="15" fillId="0" borderId="14" xfId="61" applyNumberFormat="1" applyFont="1" applyFill="1" applyBorder="1" applyAlignment="1" applyProtection="1">
      <alignment horizontal="center" vertical="center"/>
    </xf>
    <xf numFmtId="0" fontId="15" fillId="0" borderId="1" xfId="66" applyNumberFormat="1" applyFont="1" applyFill="1" applyBorder="1" applyAlignment="1" applyProtection="1">
      <alignment horizontal="left" vertical="center"/>
    </xf>
    <xf numFmtId="0" fontId="10" fillId="0" borderId="1" xfId="66" applyNumberFormat="1" applyFont="1" applyFill="1" applyBorder="1" applyAlignment="1" applyProtection="1">
      <alignment horizontal="left" vertical="center" indent="1"/>
    </xf>
    <xf numFmtId="0" fontId="10" fillId="0" borderId="1" xfId="66" applyNumberFormat="1" applyFont="1" applyFill="1" applyBorder="1" applyAlignment="1" applyProtection="1">
      <alignment horizontal="left" vertical="center" indent="2"/>
    </xf>
    <xf numFmtId="0" fontId="10" fillId="0" borderId="1" xfId="0" applyNumberFormat="1" applyFont="1" applyFill="1" applyBorder="1" applyAlignment="1" applyProtection="1">
      <alignment horizontal="left" vertical="center" indent="1"/>
    </xf>
    <xf numFmtId="186" fontId="15" fillId="0" borderId="1" xfId="26" applyNumberFormat="1" applyFont="1" applyFill="1" applyBorder="1" applyAlignment="1">
      <alignment horizontal="right" vertical="center" wrapText="1"/>
    </xf>
    <xf numFmtId="186" fontId="10" fillId="0" borderId="1" xfId="26" applyNumberFormat="1" applyFont="1" applyFill="1" applyBorder="1" applyAlignment="1">
      <alignment horizontal="right" vertical="center" wrapText="1"/>
    </xf>
    <xf numFmtId="0" fontId="10" fillId="0" borderId="0" xfId="0" applyNumberFormat="1" applyFont="1" applyFill="1" applyBorder="1" applyAlignment="1" applyProtection="1">
      <alignment horizontal="left" vertical="center" indent="1"/>
    </xf>
    <xf numFmtId="186" fontId="10" fillId="0" borderId="0" xfId="26" applyNumberFormat="1" applyFont="1" applyFill="1" applyBorder="1" applyAlignment="1">
      <alignment horizontal="right" vertical="center" wrapText="1"/>
    </xf>
    <xf numFmtId="0" fontId="10" fillId="0" borderId="1" xfId="0" applyNumberFormat="1" applyFont="1" applyFill="1" applyBorder="1" applyAlignment="1" applyProtection="1">
      <alignment horizontal="left" vertical="center" indent="2"/>
    </xf>
    <xf numFmtId="0" fontId="10" fillId="0" borderId="0" xfId="0" applyNumberFormat="1" applyFont="1" applyFill="1" applyBorder="1" applyAlignment="1" applyProtection="1">
      <alignment horizontal="left" vertical="center" indent="2"/>
    </xf>
    <xf numFmtId="186" fontId="10" fillId="0" borderId="1" xfId="77" applyNumberFormat="1" applyFont="1" applyFill="1" applyBorder="1" applyAlignment="1">
      <alignment horizontal="right" vertical="center" wrapText="1"/>
    </xf>
    <xf numFmtId="0" fontId="10" fillId="0" borderId="1" xfId="61" applyFont="1" applyFill="1" applyBorder="1"/>
    <xf numFmtId="0" fontId="10" fillId="0" borderId="1" xfId="0" applyNumberFormat="1" applyFont="1" applyFill="1" applyBorder="1" applyAlignment="1" applyProtection="1">
      <alignment horizontal="center" vertical="center"/>
    </xf>
    <xf numFmtId="0" fontId="0" fillId="0" borderId="1" xfId="61" applyFont="1" applyFill="1" applyBorder="1"/>
    <xf numFmtId="0" fontId="10" fillId="0" borderId="1" xfId="0" applyNumberFormat="1" applyFont="1" applyFill="1" applyBorder="1" applyAlignment="1" applyProtection="1">
      <alignment horizontal="left" vertical="center"/>
    </xf>
    <xf numFmtId="1" fontId="15" fillId="0" borderId="0" xfId="66" applyNumberFormat="1" applyFont="1" applyFill="1" applyBorder="1" applyAlignment="1" applyProtection="1">
      <alignment horizontal="right" vertical="center"/>
    </xf>
    <xf numFmtId="0" fontId="6" fillId="0" borderId="0" xfId="0" applyFont="1" applyFill="1" applyBorder="1" applyAlignment="1">
      <alignment horizontal="center" vertical="center"/>
    </xf>
    <xf numFmtId="0" fontId="67" fillId="0" borderId="0" xfId="0" applyFont="1" applyFill="1" applyBorder="1" applyAlignment="1">
      <alignment horizontal="right" vertical="center"/>
    </xf>
    <xf numFmtId="0" fontId="38" fillId="0" borderId="0" xfId="0" applyFont="1" applyFill="1" applyBorder="1" applyAlignment="1">
      <alignment vertical="center"/>
    </xf>
    <xf numFmtId="181" fontId="6" fillId="0" borderId="0" xfId="80" applyNumberFormat="1" applyFont="1" applyFill="1" applyBorder="1" applyAlignment="1">
      <alignment horizontal="center" vertical="center" wrapText="1" shrinkToFit="1"/>
    </xf>
    <xf numFmtId="181" fontId="6" fillId="0" borderId="0" xfId="80" applyNumberFormat="1" applyFont="1" applyFill="1" applyBorder="1" applyAlignment="1">
      <alignment horizontal="center" vertical="center" shrinkToFit="1"/>
    </xf>
    <xf numFmtId="0" fontId="0" fillId="0" borderId="0" xfId="0" applyFont="1" applyFill="1" applyAlignment="1">
      <alignment vertical="center"/>
    </xf>
    <xf numFmtId="181" fontId="37" fillId="0" borderId="0" xfId="80" applyNumberFormat="1" applyFont="1" applyFill="1" applyBorder="1" applyAlignment="1">
      <alignment horizontal="right" vertical="center" shrinkToFit="1"/>
    </xf>
    <xf numFmtId="0" fontId="15" fillId="0" borderId="1" xfId="85" applyFont="1" applyFill="1" applyBorder="1" applyAlignment="1">
      <alignment horizontal="center" vertical="center"/>
    </xf>
    <xf numFmtId="0" fontId="40" fillId="0" borderId="1" xfId="0" applyFont="1" applyFill="1" applyBorder="1" applyAlignment="1">
      <alignment horizontal="center" vertical="center"/>
    </xf>
    <xf numFmtId="0" fontId="40" fillId="0" borderId="1" xfId="0" applyFont="1" applyFill="1" applyBorder="1" applyAlignment="1">
      <alignment horizontal="left" vertical="center" indent="1"/>
    </xf>
    <xf numFmtId="177" fontId="38" fillId="0" borderId="1" xfId="0" applyNumberFormat="1" applyFont="1" applyFill="1" applyBorder="1" applyAlignment="1">
      <alignment vertical="center"/>
    </xf>
    <xf numFmtId="0" fontId="5" fillId="0" borderId="0" xfId="0" applyNumberFormat="1" applyFont="1" applyFill="1" applyAlignment="1">
      <alignment vertical="center"/>
    </xf>
    <xf numFmtId="177" fontId="5" fillId="0" borderId="0" xfId="0" applyNumberFormat="1" applyFont="1" applyFill="1" applyAlignment="1">
      <alignment vertical="center"/>
    </xf>
    <xf numFmtId="177" fontId="40" fillId="0" borderId="1" xfId="0" applyNumberFormat="1" applyFont="1" applyFill="1" applyBorder="1" applyAlignment="1">
      <alignment vertical="center"/>
    </xf>
    <xf numFmtId="0" fontId="30" fillId="0" borderId="0" xfId="0" applyNumberFormat="1" applyFont="1" applyFill="1" applyAlignment="1">
      <alignment vertical="center"/>
    </xf>
    <xf numFmtId="0" fontId="30" fillId="0" borderId="0" xfId="0" applyFont="1" applyFill="1" applyAlignment="1">
      <alignment horizontal="left" vertical="center"/>
    </xf>
    <xf numFmtId="177" fontId="30" fillId="0" borderId="0" xfId="0" applyNumberFormat="1" applyFont="1" applyFill="1" applyAlignment="1">
      <alignment vertical="center"/>
    </xf>
    <xf numFmtId="0" fontId="65" fillId="0" borderId="0" xfId="0" applyNumberFormat="1" applyFont="1" applyFill="1" applyAlignment="1">
      <alignment vertical="center"/>
    </xf>
    <xf numFmtId="177" fontId="65" fillId="0" borderId="0" xfId="0" applyNumberFormat="1" applyFont="1" applyFill="1" applyAlignment="1">
      <alignment vertical="center"/>
    </xf>
    <xf numFmtId="0" fontId="40" fillId="0" borderId="0" xfId="0" applyNumberFormat="1" applyFont="1" applyFill="1" applyAlignment="1">
      <alignment vertical="center"/>
    </xf>
    <xf numFmtId="177" fontId="40" fillId="0" borderId="0" xfId="0" applyNumberFormat="1" applyFont="1" applyFill="1" applyAlignment="1">
      <alignment vertical="center"/>
    </xf>
    <xf numFmtId="0" fontId="6" fillId="0" borderId="0" xfId="81" applyFont="1" applyFill="1" applyAlignment="1">
      <alignment horizontal="center" vertical="center"/>
    </xf>
    <xf numFmtId="0" fontId="0" fillId="0" borderId="0" xfId="81" applyFont="1" applyFill="1" applyAlignment="1">
      <alignment horizontal="right" vertical="center"/>
    </xf>
    <xf numFmtId="0" fontId="15" fillId="0" borderId="0" xfId="81" applyFont="1" applyFill="1" applyAlignment="1">
      <alignment vertical="center"/>
    </xf>
    <xf numFmtId="0" fontId="10" fillId="0" borderId="0" xfId="81" applyFont="1" applyFill="1" applyAlignment="1">
      <alignment vertical="center"/>
    </xf>
    <xf numFmtId="0" fontId="0" fillId="0" borderId="0" xfId="69" applyFont="1" applyFill="1" applyAlignment="1"/>
    <xf numFmtId="0" fontId="0" fillId="0" borderId="0" xfId="81" applyFont="1" applyFill="1"/>
    <xf numFmtId="0" fontId="6" fillId="0" borderId="0" xfId="81" applyFont="1" applyFill="1" applyAlignment="1">
      <alignment horizontal="center" vertical="center" wrapText="1"/>
    </xf>
    <xf numFmtId="0" fontId="0" fillId="0" borderId="0" xfId="65" applyNumberFormat="1" applyFont="1" applyFill="1" applyAlignment="1" applyProtection="1">
      <alignment horizontal="right" vertical="center"/>
    </xf>
    <xf numFmtId="0" fontId="0" fillId="0" borderId="0" xfId="81" applyFont="1" applyFill="1" applyAlignment="1" applyProtection="1">
      <alignment horizontal="right" vertical="center"/>
      <protection locked="0"/>
    </xf>
    <xf numFmtId="0" fontId="15" fillId="0" borderId="0" xfId="81" applyFont="1" applyFill="1" applyAlignment="1" applyProtection="1">
      <alignment vertical="center"/>
      <protection locked="0"/>
    </xf>
    <xf numFmtId="0" fontId="15" fillId="0" borderId="1" xfId="81" applyFont="1" applyFill="1" applyBorder="1" applyAlignment="1">
      <alignment vertical="center"/>
    </xf>
    <xf numFmtId="177" fontId="15" fillId="0" borderId="1" xfId="81" applyNumberFormat="1" applyFont="1" applyFill="1" applyBorder="1" applyAlignment="1">
      <alignment horizontal="right" vertical="center" wrapText="1"/>
    </xf>
    <xf numFmtId="0" fontId="10" fillId="0" borderId="1" xfId="60" applyFont="1" applyFill="1" applyBorder="1" applyAlignment="1">
      <alignment horizontal="left" vertical="center" indent="1"/>
    </xf>
    <xf numFmtId="0" fontId="10" fillId="0" borderId="1" xfId="60" applyFont="1" applyFill="1" applyBorder="1" applyAlignment="1">
      <alignment horizontal="right" vertical="center" wrapText="1"/>
    </xf>
    <xf numFmtId="0" fontId="10" fillId="0" borderId="1" xfId="60" applyFont="1" applyFill="1" applyBorder="1" applyAlignment="1">
      <alignment vertical="center"/>
    </xf>
    <xf numFmtId="0" fontId="37" fillId="0" borderId="10" xfId="26" applyFont="1" applyFill="1" applyBorder="1" applyAlignment="1">
      <alignment horizontal="left"/>
    </xf>
    <xf numFmtId="0" fontId="37" fillId="0" borderId="0" xfId="26" applyFont="1" applyFill="1" applyBorder="1" applyAlignment="1">
      <alignment horizontal="left"/>
    </xf>
    <xf numFmtId="177" fontId="0" fillId="0" borderId="0" xfId="81" applyNumberFormat="1" applyFont="1" applyFill="1"/>
    <xf numFmtId="0" fontId="6" fillId="0" borderId="0" xfId="65" applyNumberFormat="1" applyFont="1" applyFill="1" applyAlignment="1" applyProtection="1">
      <alignment horizontal="center" vertical="center" wrapText="1"/>
    </xf>
    <xf numFmtId="0" fontId="6" fillId="0" borderId="0" xfId="65" applyNumberFormat="1" applyFont="1" applyFill="1" applyAlignment="1" applyProtection="1">
      <alignment horizontal="center" vertical="center"/>
    </xf>
    <xf numFmtId="0" fontId="0" fillId="0" borderId="11" xfId="65" applyNumberFormat="1" applyFont="1" applyFill="1" applyBorder="1" applyAlignment="1" applyProtection="1">
      <alignment horizontal="right" vertical="center"/>
    </xf>
    <xf numFmtId="0" fontId="15" fillId="0" borderId="1" xfId="0" applyNumberFormat="1" applyFont="1" applyFill="1" applyBorder="1" applyAlignment="1" applyProtection="1">
      <alignment horizontal="left" vertical="center"/>
    </xf>
    <xf numFmtId="179" fontId="15" fillId="0" borderId="1" xfId="0" applyNumberFormat="1" applyFont="1" applyFill="1" applyBorder="1" applyAlignment="1" applyProtection="1">
      <alignment horizontal="left" vertical="center"/>
    </xf>
    <xf numFmtId="0" fontId="68" fillId="0" borderId="0" xfId="65" applyFont="1" applyFill="1"/>
    <xf numFmtId="186" fontId="15" fillId="0" borderId="1" xfId="75" applyNumberFormat="1" applyFont="1" applyFill="1" applyBorder="1" applyAlignment="1">
      <alignment horizontal="right" vertical="center" wrapText="1"/>
    </xf>
    <xf numFmtId="0" fontId="10" fillId="0" borderId="0" xfId="65" applyFont="1" applyFill="1" applyBorder="1"/>
    <xf numFmtId="179" fontId="10" fillId="0" borderId="1" xfId="0" applyNumberFormat="1" applyFont="1" applyFill="1" applyBorder="1" applyAlignment="1" applyProtection="1">
      <alignment horizontal="center" vertical="center"/>
    </xf>
    <xf numFmtId="0" fontId="0" fillId="0" borderId="1" xfId="65" applyFont="1" applyFill="1" applyBorder="1"/>
    <xf numFmtId="0" fontId="10" fillId="0" borderId="0" xfId="81" applyFont="1" applyFill="1"/>
    <xf numFmtId="0" fontId="6" fillId="0" borderId="0" xfId="81" applyFont="1" applyFill="1" applyAlignment="1" applyProtection="1">
      <alignment horizontal="center" vertical="center" wrapText="1"/>
      <protection locked="0"/>
    </xf>
    <xf numFmtId="0" fontId="6" fillId="0" borderId="0" xfId="81" applyFont="1" applyFill="1" applyAlignment="1" applyProtection="1">
      <alignment horizontal="center" vertical="center"/>
      <protection locked="0"/>
    </xf>
    <xf numFmtId="0" fontId="15" fillId="0" borderId="6" xfId="81" applyFont="1" applyFill="1" applyBorder="1" applyAlignment="1">
      <alignment horizontal="center" vertical="center"/>
    </xf>
    <xf numFmtId="0" fontId="15" fillId="0" borderId="1" xfId="81" applyFont="1" applyFill="1" applyBorder="1" applyAlignment="1">
      <alignment horizontal="center" vertical="center" wrapText="1"/>
    </xf>
    <xf numFmtId="0" fontId="10" fillId="0" borderId="1" xfId="81" applyFont="1" applyFill="1" applyBorder="1" applyAlignment="1" applyProtection="1">
      <alignment vertical="center"/>
      <protection locked="0"/>
    </xf>
    <xf numFmtId="177" fontId="10" fillId="0" borderId="1" xfId="81" applyNumberFormat="1" applyFont="1" applyFill="1" applyBorder="1" applyAlignment="1">
      <alignment horizontal="right" vertical="center" wrapText="1"/>
    </xf>
    <xf numFmtId="177" fontId="10" fillId="0" borderId="1" xfId="0" applyNumberFormat="1" applyFont="1" applyFill="1" applyBorder="1" applyAlignment="1">
      <alignment horizontal="right" vertical="center" wrapText="1"/>
    </xf>
    <xf numFmtId="177" fontId="10" fillId="0" borderId="1" xfId="81" applyNumberFormat="1" applyFont="1" applyFill="1" applyBorder="1" applyAlignment="1" applyProtection="1">
      <alignment vertical="center"/>
      <protection locked="0"/>
    </xf>
    <xf numFmtId="0" fontId="10" fillId="0" borderId="1" xfId="46" applyNumberFormat="1" applyFont="1" applyFill="1" applyBorder="1" applyAlignment="1" applyProtection="1">
      <alignment vertical="center"/>
    </xf>
    <xf numFmtId="0" fontId="10" fillId="0" borderId="0" xfId="69" applyFont="1" applyFill="1" applyAlignment="1"/>
    <xf numFmtId="0" fontId="10" fillId="0" borderId="0" xfId="81" applyFont="1" applyFill="1" applyAlignment="1" applyProtection="1">
      <alignment vertical="center"/>
      <protection locked="0"/>
    </xf>
    <xf numFmtId="0" fontId="10" fillId="0" borderId="0" xfId="81" applyFont="1" applyFill="1" applyAlignment="1">
      <alignment horizontal="left" vertical="top" wrapText="1"/>
    </xf>
    <xf numFmtId="0" fontId="69" fillId="0" borderId="0" xfId="0" applyFont="1" applyAlignment="1">
      <alignment horizontal="center" vertical="center" wrapText="1"/>
    </xf>
    <xf numFmtId="0" fontId="0" fillId="0" borderId="0" xfId="0" applyAlignment="1">
      <alignment vertical="center"/>
    </xf>
    <xf numFmtId="0" fontId="70" fillId="0" borderId="0" xfId="0" applyFont="1" applyAlignment="1">
      <alignment horizontal="center" vertical="center"/>
    </xf>
  </cellXfs>
  <cellStyles count="8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2014年全省及省级财政收支执行及2015年预算草案表（20150123，自用稿）" xfId="12"/>
    <cellStyle name="常规_社保基金预算报人大建议表样 2 2 3"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_2014年全省及省级财政收支执行及2015年预算草案表（20150123，自用稿） 2 2" xfId="21"/>
    <cellStyle name="标题 1" xfId="22" builtinId="16"/>
    <cellStyle name="标题 2" xfId="23" builtinId="17"/>
    <cellStyle name="60% - 强调文字颜色 1" xfId="24" builtinId="32"/>
    <cellStyle name="标题 3" xfId="25" builtinId="18"/>
    <cellStyle name="常规_(陈诚修改稿)2006年全省及省级财政决算及07年预算执行情况表(A4 留底自用)" xfId="26"/>
    <cellStyle name="60% - 强调文字颜色 4" xfId="27" builtinId="44"/>
    <cellStyle name="输出" xfId="28" builtinId="21"/>
    <cellStyle name="计算" xfId="29" builtinId="22"/>
    <cellStyle name="检查单元格" xfId="30" builtinId="23"/>
    <cellStyle name="常规_国有资本经营预算表样 2" xfId="31"/>
    <cellStyle name="强调文字颜色 2" xfId="32" builtinId="33"/>
    <cellStyle name="常规_2015年全省及省级财政收支执行及2016年预算草案表（20160120）企业处修改 2" xfId="33"/>
    <cellStyle name="20% - 强调文字颜色 6" xfId="34" builtinId="50"/>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常规_国资决算以及执行情况0712 2 2 2" xfId="42"/>
    <cellStyle name="40% - 强调文字颜色 1" xfId="43" builtinId="31"/>
    <cellStyle name="20% - 强调文字颜色 2" xfId="44" builtinId="34"/>
    <cellStyle name="40% - 强调文字颜色 2" xfId="45" builtinId="35"/>
    <cellStyle name="常规_录入表" xfId="46"/>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_国资决算以及执行情况0712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_社保基金预算报人大建议表样 2" xfId="58"/>
    <cellStyle name="常规_国有资本经营预算表样 2 2" xfId="59"/>
    <cellStyle name="常规_200704(第一稿）" xfId="60"/>
    <cellStyle name="常规 28 2 2" xfId="61"/>
    <cellStyle name="常规_省级科预算草案表1.14 2" xfId="62"/>
    <cellStyle name="常规_省级科预算草案表1.14 2 2" xfId="63"/>
    <cellStyle name="常规 2 4 2" xfId="64"/>
    <cellStyle name="常规 26 2 2" xfId="65"/>
    <cellStyle name="常规 28 2" xfId="66"/>
    <cellStyle name="常规_Sheet1_3" xfId="67"/>
    <cellStyle name="常规_四川省2019年财政预算（草案）（样表，稿二）" xfId="68"/>
    <cellStyle name="常规_2001年预算：预算收入及财力（12月21日上午定案表）" xfId="69"/>
    <cellStyle name="常规 2_省级科预算草案表1.14 2" xfId="70"/>
    <cellStyle name="常规_一般性转移支付" xfId="71"/>
    <cellStyle name="常规_2015年全省及省级财政收支执行及2016年预算草案表（20160120）企业处修改" xfId="72"/>
    <cellStyle name="常规 47" xfId="73"/>
    <cellStyle name="常规_基金分析表(99.3)" xfId="74"/>
    <cellStyle name="常规_(陈诚修改稿)2006年全省及省级财政决算及07年预算执行情况表(A4 留底自用) 2" xfId="75"/>
    <cellStyle name="常规_(陈诚修改稿)2006年全省及省级财政决算及07年预算执行情况表(A4 留底自用) 2 2 2 2" xfId="76"/>
    <cellStyle name="常规_(陈诚修改稿)2006年全省及省级财政决算及07年预算执行情况表(A4 留底自用) 2 2 2" xfId="77"/>
    <cellStyle name="常规 10 2" xfId="78"/>
    <cellStyle name="常规 10 6" xfId="79"/>
    <cellStyle name="常规 35" xfId="80"/>
    <cellStyle name="常规 10 4 3" xfId="81"/>
    <cellStyle name="常规 10 4 3 7" xfId="82"/>
    <cellStyle name="常规 38" xfId="83"/>
    <cellStyle name="常规 47 4 2" xfId="84"/>
    <cellStyle name="常规 35_2020支出预算表(以此为准)2" xfId="85"/>
    <cellStyle name="常规_中江" xfId="86"/>
    <cellStyle name="常规_新2007中江" xfId="87"/>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2" Type="http://schemas.openxmlformats.org/officeDocument/2006/relationships/sharedStrings" Target="sharedStrings.xml"/><Relationship Id="rId91" Type="http://schemas.openxmlformats.org/officeDocument/2006/relationships/styles" Target="styles.xml"/><Relationship Id="rId90" Type="http://schemas.openxmlformats.org/officeDocument/2006/relationships/theme" Target="theme/theme1.xml"/><Relationship Id="rId9" Type="http://schemas.openxmlformats.org/officeDocument/2006/relationships/worksheet" Target="worksheets/sheet9.xml"/><Relationship Id="rId89" Type="http://schemas.openxmlformats.org/officeDocument/2006/relationships/externalLink" Target="externalLinks/externalLink46.xml"/><Relationship Id="rId88" Type="http://schemas.openxmlformats.org/officeDocument/2006/relationships/externalLink" Target="externalLinks/externalLink45.xml"/><Relationship Id="rId87" Type="http://schemas.openxmlformats.org/officeDocument/2006/relationships/externalLink" Target="externalLinks/externalLink44.xml"/><Relationship Id="rId86" Type="http://schemas.openxmlformats.org/officeDocument/2006/relationships/externalLink" Target="externalLinks/externalLink43.xml"/><Relationship Id="rId85" Type="http://schemas.openxmlformats.org/officeDocument/2006/relationships/externalLink" Target="externalLinks/externalLink42.xml"/><Relationship Id="rId84" Type="http://schemas.openxmlformats.org/officeDocument/2006/relationships/externalLink" Target="externalLinks/externalLink41.xml"/><Relationship Id="rId83" Type="http://schemas.openxmlformats.org/officeDocument/2006/relationships/externalLink" Target="externalLinks/externalLink40.xml"/><Relationship Id="rId82" Type="http://schemas.openxmlformats.org/officeDocument/2006/relationships/externalLink" Target="externalLinks/externalLink39.xml"/><Relationship Id="rId81" Type="http://schemas.openxmlformats.org/officeDocument/2006/relationships/externalLink" Target="externalLinks/externalLink38.xml"/><Relationship Id="rId80" Type="http://schemas.openxmlformats.org/officeDocument/2006/relationships/externalLink" Target="externalLinks/externalLink37.xml"/><Relationship Id="rId8" Type="http://schemas.openxmlformats.org/officeDocument/2006/relationships/worksheet" Target="worksheets/sheet8.xml"/><Relationship Id="rId79" Type="http://schemas.openxmlformats.org/officeDocument/2006/relationships/externalLink" Target="externalLinks/externalLink36.xml"/><Relationship Id="rId78" Type="http://schemas.openxmlformats.org/officeDocument/2006/relationships/externalLink" Target="externalLinks/externalLink35.xml"/><Relationship Id="rId77" Type="http://schemas.openxmlformats.org/officeDocument/2006/relationships/externalLink" Target="externalLinks/externalLink34.xml"/><Relationship Id="rId76" Type="http://schemas.openxmlformats.org/officeDocument/2006/relationships/externalLink" Target="externalLinks/externalLink33.xml"/><Relationship Id="rId75" Type="http://schemas.openxmlformats.org/officeDocument/2006/relationships/externalLink" Target="externalLinks/externalLink32.xml"/><Relationship Id="rId74" Type="http://schemas.openxmlformats.org/officeDocument/2006/relationships/externalLink" Target="externalLinks/externalLink31.xml"/><Relationship Id="rId73" Type="http://schemas.openxmlformats.org/officeDocument/2006/relationships/externalLink" Target="externalLinks/externalLink30.xml"/><Relationship Id="rId72" Type="http://schemas.openxmlformats.org/officeDocument/2006/relationships/externalLink" Target="externalLinks/externalLink29.xml"/><Relationship Id="rId71" Type="http://schemas.openxmlformats.org/officeDocument/2006/relationships/externalLink" Target="externalLinks/externalLink28.xml"/><Relationship Id="rId70" Type="http://schemas.openxmlformats.org/officeDocument/2006/relationships/externalLink" Target="externalLinks/externalLink27.xml"/><Relationship Id="rId7" Type="http://schemas.openxmlformats.org/officeDocument/2006/relationships/worksheet" Target="worksheets/sheet7.xml"/><Relationship Id="rId69" Type="http://schemas.openxmlformats.org/officeDocument/2006/relationships/externalLink" Target="externalLinks/externalLink26.xml"/><Relationship Id="rId68" Type="http://schemas.openxmlformats.org/officeDocument/2006/relationships/externalLink" Target="externalLinks/externalLink25.xml"/><Relationship Id="rId67" Type="http://schemas.openxmlformats.org/officeDocument/2006/relationships/externalLink" Target="externalLinks/externalLink24.xml"/><Relationship Id="rId66" Type="http://schemas.openxmlformats.org/officeDocument/2006/relationships/externalLink" Target="externalLinks/externalLink23.xml"/><Relationship Id="rId65" Type="http://schemas.openxmlformats.org/officeDocument/2006/relationships/externalLink" Target="externalLinks/externalLink22.xml"/><Relationship Id="rId64" Type="http://schemas.openxmlformats.org/officeDocument/2006/relationships/externalLink" Target="externalLinks/externalLink21.xml"/><Relationship Id="rId63" Type="http://schemas.openxmlformats.org/officeDocument/2006/relationships/externalLink" Target="externalLinks/externalLink20.xml"/><Relationship Id="rId62" Type="http://schemas.openxmlformats.org/officeDocument/2006/relationships/externalLink" Target="externalLinks/externalLink19.xml"/><Relationship Id="rId61" Type="http://schemas.openxmlformats.org/officeDocument/2006/relationships/externalLink" Target="externalLinks/externalLink18.xml"/><Relationship Id="rId60" Type="http://schemas.openxmlformats.org/officeDocument/2006/relationships/externalLink" Target="externalLinks/externalLink17.xml"/><Relationship Id="rId6" Type="http://schemas.openxmlformats.org/officeDocument/2006/relationships/worksheet" Target="worksheets/sheet6.xml"/><Relationship Id="rId59" Type="http://schemas.openxmlformats.org/officeDocument/2006/relationships/externalLink" Target="externalLinks/externalLink16.xml"/><Relationship Id="rId58" Type="http://schemas.openxmlformats.org/officeDocument/2006/relationships/externalLink" Target="externalLinks/externalLink15.xml"/><Relationship Id="rId57" Type="http://schemas.openxmlformats.org/officeDocument/2006/relationships/externalLink" Target="externalLinks/externalLink14.xml"/><Relationship Id="rId56" Type="http://schemas.openxmlformats.org/officeDocument/2006/relationships/externalLink" Target="externalLinks/externalLink13.xml"/><Relationship Id="rId55" Type="http://schemas.openxmlformats.org/officeDocument/2006/relationships/externalLink" Target="externalLinks/externalLink12.xml"/><Relationship Id="rId54" Type="http://schemas.openxmlformats.org/officeDocument/2006/relationships/externalLink" Target="externalLinks/externalLink11.xml"/><Relationship Id="rId53" Type="http://schemas.openxmlformats.org/officeDocument/2006/relationships/externalLink" Target="externalLinks/externalLink10.xml"/><Relationship Id="rId52" Type="http://schemas.openxmlformats.org/officeDocument/2006/relationships/externalLink" Target="externalLinks/externalLink9.xml"/><Relationship Id="rId51" Type="http://schemas.openxmlformats.org/officeDocument/2006/relationships/externalLink" Target="externalLinks/externalLink8.xml"/><Relationship Id="rId50" Type="http://schemas.openxmlformats.org/officeDocument/2006/relationships/externalLink" Target="externalLinks/externalLink7.xml"/><Relationship Id="rId5" Type="http://schemas.openxmlformats.org/officeDocument/2006/relationships/worksheet" Target="worksheets/sheet5.xml"/><Relationship Id="rId49" Type="http://schemas.openxmlformats.org/officeDocument/2006/relationships/externalLink" Target="externalLinks/externalLink6.xml"/><Relationship Id="rId48" Type="http://schemas.openxmlformats.org/officeDocument/2006/relationships/externalLink" Target="externalLinks/externalLink5.xml"/><Relationship Id="rId47" Type="http://schemas.openxmlformats.org/officeDocument/2006/relationships/externalLink" Target="externalLinks/externalLink4.xml"/><Relationship Id="rId46" Type="http://schemas.openxmlformats.org/officeDocument/2006/relationships/externalLink" Target="externalLinks/externalLink3.xml"/><Relationship Id="rId45" Type="http://schemas.openxmlformats.org/officeDocument/2006/relationships/externalLink" Target="externalLinks/externalLink2.xml"/><Relationship Id="rId44" Type="http://schemas.openxmlformats.org/officeDocument/2006/relationships/externalLink" Target="externalLinks/externalLink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JS\js2000\2000&#24180;&#24066;&#24030;&#19978;&#25253;&#24635;&#20915;&#31639;&#25991;&#20214;&#22841;\2000&#24180;&#36130;&#25919;&#24635;&#20915;&#31639;\6004&#28074;&#22478;&#213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Documents%20and%20Settings\Administrator\Local%20Settings\Temporary%20Internet%20Files\Content.IE5\0DAB481O\2016&#24180;&#31038;&#20445;&#22522;&#37329;&#25910;&#25903;&#25191;&#34892;&#21450;"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ome\user\Desktop\&#38472;&#38639;2021.12\2021&#24180;\20-&#20154;&#22823;&#19978;&#20250;\2021&#21450;2022\20220114&#23450;&#31295;\&#23450;&#31295;\2022&#24180;&#39044;&#31639;1.14\20210112-\20210112-\C:\Users\Administrator\Desktop\20210112-\2022&#24180;&#39044;&#31639;1.12\&#39044;&#23457;&#34920;&#26684;\&#24247;&#24936;&#24037;&#20316;&#36164;&#26009;\2018&#24180;\1-6&#26376;&#22269;&#36164;&#25191;&#34892;&#24773;&#20917;\0718\JS\js2000\2000&#24180;&#24066;&#24030;&#19978;&#25253;&#24635;&#20915;&#31639;&#25991;&#20214;&#22841;\2000&#24180;&#36130;&#25919;"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JS\js2000\2000&#24180;&#24066;&#24030;&#19978;&#25253;&#24635;&#20915;&#31639;&#25991;&#20214;&#22841;\2000&#24180;&#36130;&#25919;&#24635;&#20915;&#31639;\6004&#28074;&#22478;&#213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acde\WINDOWS\!gzq\2001\08&#20915;&#31639;&#36164;&#26009;&#21367;\2001&#24180;&#39044;&#31639;&#22806;&#20915;&#31639;\2001&#24180;&#30465;&#26412;&#32423;&#39044;&#31639;&#22806;&#20915;&#31639;&#65288;&#24635;&#34920;&#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001&#39044;&#31639;&#32534;&#21046;&#25991;&#20214;&#22841;\2019&#24180;\014-&#39044;&#31639;&#33609;&#26696;&#34920;&#12289;&#25253;&#21578;-&#25552;&#20379;&#32508;&#21512;&#31185;\&#27827;&#23736;&#21457;&#36865;\2016&#24180;1-10&#26376;&#35843;&#25972;&#39044;&#31639;\JS\js2000\2000&#24180;&#24066;&#24030;&#19978;&#25253;&#24635;&#20915;&#31639;&#25991;&#20214;&#22841;\2000&#24180;&#36130;&#25919;&#24635;&#20915;&#31639;\6004&#28074;&#22478;&#213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39044;&#31639;&#22788;(&#39532;&#65289;\2021&#24180;\&#24180;&#21021;&#39044;&#31639;\&#20154;&#20195;&#20250;&#25253;&#34920;\2021&#24180;&#25253;&#34920;\2020&#24180;&#27169;&#29256;&#19978;&#20462;&#25913;\&#27827;&#23736;&#21457;&#36865;\2016&#24180;1-10&#26376;&#35843;&#25972;&#39044;&#31639;\JS\js2000\2000&#24180;&#24066;&#24030;&#19978;&#25253;&#24635;&#20915;&#31639;&#25991;&#20214;&#22841;\2000&#24180;&#36130;&#25919;&#24635;&#20915;&#31639;\6004&#28074;&#22478;&#213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Administrator\Desktop\&#39044;&#23457;&#34920;&#26684;\JS\js2000\2000&#24180;&#24066;&#24030;&#19978;&#25253;&#24635;&#20915;&#31639;&#25991;&#20214;&#22841;\2000&#24180;&#36130;&#25919;&#24635;&#20915;&#31639;\6004&#28074;&#22478;&#213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Administrator\Desktop\&#39044;&#23457;&#34920;&#26684;\aacde\WINDOWS\!gzq\2001\08&#20915;&#31639;&#36164;&#26009;&#21367;\2001&#24180;&#39044;&#31639;&#22806;&#20915;&#31639;\2001&#24180;&#30465;&#26412;&#32423;&#39044;&#31639;&#22806;&#20915;&#31639;&#65288;&#24635;&#34920;&#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dministrator\Desktop\&#39044;&#23457;&#34920;&#26684;\&#27827;&#23736;&#21457;&#36865;\2016&#24180;1-10&#26376;&#35843;&#25972;&#39044;&#31639;\JS\js2000\2000&#24180;&#24066;&#24030;&#19978;&#25253;&#24635;&#20915;&#31639;&#25991;&#20214;&#22841;\2000&#24180;&#36130;&#25919;&#24635;&#20915;&#31639;\6004&#28074;&#22478;&#213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Administrator\Desktop\&#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Administrator\Desktop\&#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JS\js2000\2000&#24180;&#24066;&#24030;&#19978;&#25253;&#24635;&#20915;&#31639;&#25991;&#20214;&#22841;\2000&#24180;&#36130;&#25919;&#24635;&#20915;&#31639;\6004&#28074;&#22478;&#213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Documents%20and%20Settings\Administrator\Local%20Settings\Temporary%20Internet%20Files\Content.IE5\0DAB481O\2016&#24180;&#31038;&#20445;&#22522;&#37329;&#25910;&#25903;&#25191;"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JS\js2000\2000&#24180;&#24066;&#24030;&#19978;&#25253;&#24635;&#20915;&#31639;&#25991;&#20214;&#22841;\2000&#24180;&#36130;&#25919;&#24635;&#20915;&#31639;\6004&#28074;&#22478;&#213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aacde\WINDOWS\!gzq\2001\08&#20915;&#31639;&#36164;&#26009;&#21367;\2001&#24180;&#39044;&#31639;&#22806;&#20915;&#31639;\2001&#24180;&#30465;&#26412;&#32423;&#39044;&#31639;&#22806;&#20915;&#31639;&#65288;&#24635;&#34920;&#6528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Documents%20and%20Settings\Administrator\Local%20Settings\Temporary%20Internet%20Files\Content.IE5\0DAB481O\2016&#24180;&#31038;&#20445;&#22522;&#37329;&#25910;&#25903;"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24247;&#24936;&#24037;&#20316;&#36164;&#26009;\2019&#24180;\2019&#24180;&#22269;&#36164;&#39044;&#31639;\&#21442;&#32771;&#36164;&#26009;\&#27827;&#23736;&#21457;&#36865;\2016&#24180;1-10&#26376;&#35843;&#25972;&#39044;&#31639;\JS\js2000\2000&#24180;&#24066;&#24030;&#19978;&#25253;&#24635;&#20915;&#31639;&#25991;&#20214;&#22841;\2000&#24180;&#36130;&#25919;&#24635;&#20915;&#31639;\6004&#28074;&#22478;&#2130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2269;&#36164;&#39044;&#31639;&#20844;&#24320;&#27169;&#2649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6700;&#38754;\&#39044;&#20915;&#31639;&#20844;&#24320;\2024&#24180;&#37096;&#38376;&#39044;&#31639;&#20844;&#24320;&#36164;&#26009;\3.14&#26680;&#23545;&#33609;&#26696;&#65289;2024&#24180;&#39044;&#31639;&#20844;&#24320;-&#20538;&#21153;%20&#32918;&#28009;&#20462;&#259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06省本级支出 "/>
      <sheetName val="11YS基本建设支出预算 "/>
      <sheetName val="13YS全省基金收入"/>
      <sheetName val="A01-1"/>
    </sheetNames>
    <sheetDataSet>
      <sheetData sheetId="0" refreshError="1"/>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本地区预算收入表"/>
      <sheetName val="本地区预算支出表"/>
      <sheetName val="本地区收支平衡表"/>
      <sheetName val="本级预算收入表"/>
      <sheetName val="本级预算支出表"/>
      <sheetName val="本级预算平衡表"/>
      <sheetName val="对下转移支付表"/>
      <sheetName val="Sheet1"/>
    </sheetNames>
    <sheetDataSet>
      <sheetData sheetId="0"/>
      <sheetData sheetId="1"/>
      <sheetData sheetId="2"/>
      <sheetData sheetId="3"/>
      <sheetData sheetId="4"/>
      <sheetData sheetId="5"/>
      <sheetData sheetId="6"/>
      <sheetData sheetId="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33. 罗江区2023年地方政府债务限额及余额预算情况表"/>
      <sheetName val="34. 罗江区地方政府一般债务余额情况表"/>
      <sheetName val="35.  罗江区地方政府专项债务余额情况表"/>
      <sheetName val="36. 罗江区地方政府债券发行及还本付息情况表"/>
      <sheetName val="37. 罗江区 2023年本级地方政府专项债务表"/>
      <sheetName val="38.罗江区2023年本级新增政府债券项目实施"/>
      <sheetName val="39 . 罗江区2024年地方政府债务限额提前下达情况表"/>
      <sheetName val="40.  罗江区2024年年初新增地方政府债券资金安排表"/>
      <sheetName val="42.罗江区2022年地方政府债务限额调整情况表"/>
      <sheetName val="43.罗江区2024年限额调整地方政府债券资金安排表"/>
      <sheetName val="A01-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
  <sheetViews>
    <sheetView workbookViewId="0">
      <selection activeCell="C3" sqref="C3"/>
    </sheetView>
  </sheetViews>
  <sheetFormatPr defaultColWidth="9" defaultRowHeight="14.25" outlineLevelRow="2"/>
  <cols>
    <col min="1" max="1" width="123.125" customWidth="1"/>
  </cols>
  <sheetData>
    <row r="1" ht="159" customHeight="1" spans="1:9">
      <c r="A1" s="585" t="s">
        <v>0</v>
      </c>
      <c r="B1" s="586"/>
      <c r="C1" s="586"/>
      <c r="D1" s="586"/>
      <c r="E1" s="586"/>
      <c r="F1" s="586"/>
      <c r="G1" s="586"/>
      <c r="H1" s="586"/>
      <c r="I1" s="586"/>
    </row>
    <row r="2" ht="75" customHeight="1" spans="1:9">
      <c r="A2" s="587" t="s">
        <v>1</v>
      </c>
      <c r="B2" s="586"/>
      <c r="C2" s="586"/>
      <c r="D2" s="586"/>
      <c r="E2" s="586"/>
      <c r="F2" s="586"/>
      <c r="G2" s="586"/>
      <c r="H2" s="586"/>
      <c r="I2" s="586"/>
    </row>
    <row r="3" ht="75" customHeight="1" spans="1:1">
      <c r="A3" s="587"/>
    </row>
  </sheetData>
  <printOptions horizontalCentered="1"/>
  <pageMargins left="0.590277777777778" right="0.590277777777778" top="2.75555555555556" bottom="0.786805555555556" header="0.5" footer="0.5"/>
  <pageSetup paperSize="9" scale="6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GridLines="0" showZeros="0" tabSelected="1" view="pageBreakPreview" zoomScaleNormal="100" zoomScaleSheetLayoutView="100" topLeftCell="A13" workbookViewId="0">
      <selection activeCell="F28" sqref="F28"/>
    </sheetView>
  </sheetViews>
  <sheetFormatPr defaultColWidth="9" defaultRowHeight="15" customHeight="1" outlineLevelCol="3"/>
  <cols>
    <col min="1" max="1" width="47.25" style="549" customWidth="1"/>
    <col min="2" max="2" width="39.5" style="549" customWidth="1"/>
    <col min="3" max="16384" width="9" style="549"/>
  </cols>
  <sheetData>
    <row r="1" s="329" customFormat="1" ht="24" customHeight="1" spans="1:2">
      <c r="A1" s="335"/>
      <c r="B1" s="336"/>
    </row>
    <row r="2" s="544" customFormat="1" ht="42" customHeight="1" spans="1:2">
      <c r="A2" s="550" t="s">
        <v>2</v>
      </c>
      <c r="B2" s="550"/>
    </row>
    <row r="3" s="545" customFormat="1" ht="27" customHeight="1" spans="2:2">
      <c r="B3" s="551" t="s">
        <v>3</v>
      </c>
    </row>
    <row r="4" s="546" customFormat="1" ht="30" customHeight="1" spans="1:2">
      <c r="A4" s="280" t="s">
        <v>4</v>
      </c>
      <c r="B4" s="280" t="s">
        <v>5</v>
      </c>
    </row>
    <row r="5" s="547" customFormat="1" ht="24" customHeight="1" spans="1:2">
      <c r="A5" s="554" t="s">
        <v>6</v>
      </c>
      <c r="B5" s="555">
        <v>40000</v>
      </c>
    </row>
    <row r="6" s="547" customFormat="1" ht="24" customHeight="1" spans="1:2">
      <c r="A6" s="556" t="s">
        <v>7</v>
      </c>
      <c r="B6" s="557">
        <v>18000</v>
      </c>
    </row>
    <row r="7" s="547" customFormat="1" ht="24" customHeight="1" spans="1:2">
      <c r="A7" s="556" t="s">
        <v>8</v>
      </c>
      <c r="B7" s="557">
        <v>4700</v>
      </c>
    </row>
    <row r="8" s="547" customFormat="1" ht="24" customHeight="1" spans="1:2">
      <c r="A8" s="556" t="s">
        <v>9</v>
      </c>
      <c r="B8" s="557">
        <v>0</v>
      </c>
    </row>
    <row r="9" s="547" customFormat="1" ht="24" customHeight="1" spans="1:4">
      <c r="A9" s="556" t="s">
        <v>10</v>
      </c>
      <c r="B9" s="557">
        <v>1200</v>
      </c>
      <c r="D9" s="583"/>
    </row>
    <row r="10" s="547" customFormat="1" ht="24" customHeight="1" spans="1:2">
      <c r="A10" s="556" t="s">
        <v>11</v>
      </c>
      <c r="B10" s="557">
        <v>1200</v>
      </c>
    </row>
    <row r="11" s="547" customFormat="1" ht="24" customHeight="1" spans="1:2">
      <c r="A11" s="556" t="s">
        <v>12</v>
      </c>
      <c r="B11" s="557">
        <v>1800</v>
      </c>
    </row>
    <row r="12" s="547" customFormat="1" ht="24" customHeight="1" spans="1:2">
      <c r="A12" s="556" t="s">
        <v>13</v>
      </c>
      <c r="B12" s="557">
        <v>1300</v>
      </c>
    </row>
    <row r="13" s="547" customFormat="1" ht="24" customHeight="1" spans="1:2">
      <c r="A13" s="556" t="s">
        <v>14</v>
      </c>
      <c r="B13" s="557">
        <v>1000</v>
      </c>
    </row>
    <row r="14" s="547" customFormat="1" ht="24" customHeight="1" spans="1:2">
      <c r="A14" s="556" t="s">
        <v>15</v>
      </c>
      <c r="B14" s="557">
        <v>1300</v>
      </c>
    </row>
    <row r="15" s="547" customFormat="1" ht="24" customHeight="1" spans="1:2">
      <c r="A15" s="556" t="s">
        <v>16</v>
      </c>
      <c r="B15" s="557">
        <v>1200</v>
      </c>
    </row>
    <row r="16" s="547" customFormat="1" ht="24" customHeight="1" spans="1:2">
      <c r="A16" s="556" t="s">
        <v>17</v>
      </c>
      <c r="B16" s="557">
        <v>1200</v>
      </c>
    </row>
    <row r="17" s="547" customFormat="1" ht="24" customHeight="1" spans="1:2">
      <c r="A17" s="556" t="s">
        <v>18</v>
      </c>
      <c r="B17" s="557">
        <v>2800</v>
      </c>
    </row>
    <row r="18" s="547" customFormat="1" ht="24" customHeight="1" spans="1:2">
      <c r="A18" s="556" t="s">
        <v>19</v>
      </c>
      <c r="B18" s="557">
        <v>4250</v>
      </c>
    </row>
    <row r="19" s="547" customFormat="1" ht="24" customHeight="1" spans="1:2">
      <c r="A19" s="556" t="s">
        <v>20</v>
      </c>
      <c r="B19" s="557">
        <v>0</v>
      </c>
    </row>
    <row r="20" s="547" customFormat="1" ht="24" customHeight="1" spans="1:2">
      <c r="A20" s="556" t="s">
        <v>21</v>
      </c>
      <c r="B20" s="557">
        <v>50</v>
      </c>
    </row>
    <row r="21" s="547" customFormat="1" ht="24" customHeight="1" spans="1:2">
      <c r="A21" s="556" t="s">
        <v>22</v>
      </c>
      <c r="B21" s="557">
        <v>0</v>
      </c>
    </row>
    <row r="22" s="547" customFormat="1" ht="24" customHeight="1" spans="1:2">
      <c r="A22" s="554" t="s">
        <v>23</v>
      </c>
      <c r="B22" s="555">
        <v>52000</v>
      </c>
    </row>
    <row r="23" s="547" customFormat="1" ht="24" customHeight="1" spans="1:2">
      <c r="A23" s="556" t="s">
        <v>24</v>
      </c>
      <c r="B23" s="557">
        <v>3000</v>
      </c>
    </row>
    <row r="24" s="547" customFormat="1" ht="24" customHeight="1" spans="1:2">
      <c r="A24" s="556" t="s">
        <v>25</v>
      </c>
      <c r="B24" s="557">
        <v>2300</v>
      </c>
    </row>
    <row r="25" s="547" customFormat="1" ht="24" customHeight="1" spans="1:2">
      <c r="A25" s="556" t="s">
        <v>26</v>
      </c>
      <c r="B25" s="557">
        <v>5000</v>
      </c>
    </row>
    <row r="26" s="547" customFormat="1" ht="24" customHeight="1" spans="1:2">
      <c r="A26" s="556" t="s">
        <v>27</v>
      </c>
      <c r="B26" s="557"/>
    </row>
    <row r="27" s="547" customFormat="1" ht="24" customHeight="1" spans="1:2">
      <c r="A27" s="556" t="s">
        <v>28</v>
      </c>
      <c r="B27" s="557">
        <f>34000+6000</f>
        <v>40000</v>
      </c>
    </row>
    <row r="28" s="547" customFormat="1" ht="24" customHeight="1" spans="1:2">
      <c r="A28" s="556" t="s">
        <v>29</v>
      </c>
      <c r="B28" s="557">
        <v>0</v>
      </c>
    </row>
    <row r="29" s="547" customFormat="1" ht="24" customHeight="1" spans="1:2">
      <c r="A29" s="556" t="s">
        <v>30</v>
      </c>
      <c r="B29" s="557">
        <v>200</v>
      </c>
    </row>
    <row r="30" s="547" customFormat="1" ht="24" customHeight="1" spans="1:2">
      <c r="A30" s="556" t="s">
        <v>31</v>
      </c>
      <c r="B30" s="557">
        <v>1500</v>
      </c>
    </row>
    <row r="31" s="547" customFormat="1" ht="24" customHeight="1" spans="1:2">
      <c r="A31" s="558"/>
      <c r="B31" s="557"/>
    </row>
    <row r="32" s="546" customFormat="1" ht="24" customHeight="1" spans="1:2">
      <c r="A32" s="280" t="s">
        <v>32</v>
      </c>
      <c r="B32" s="555">
        <v>92000</v>
      </c>
    </row>
    <row r="33" s="582" customFormat="1" ht="24" customHeight="1" spans="1:2">
      <c r="A33" s="584"/>
      <c r="B33" s="584"/>
    </row>
    <row r="34" ht="24" customHeight="1"/>
    <row r="35" ht="24" customHeight="1" spans="2:2">
      <c r="B35" s="561"/>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2">
    <mergeCell ref="A2:B2"/>
    <mergeCell ref="A33:B33"/>
  </mergeCells>
  <printOptions horizontalCentered="1"/>
  <pageMargins left="0.590277777777778" right="0.590277777777778" top="0.786805555555556" bottom="0.786805555555556" header="0.5" footer="0.5"/>
  <pageSetup paperSize="9" scale="8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5"/>
  <sheetViews>
    <sheetView showGridLines="0" showZeros="0" view="pageBreakPreview" zoomScaleNormal="100" zoomScaleSheetLayoutView="100" topLeftCell="A9" workbookViewId="0">
      <selection activeCell="D10" sqref="D10"/>
    </sheetView>
  </sheetViews>
  <sheetFormatPr defaultColWidth="9" defaultRowHeight="15" customHeight="1" outlineLevelCol="5"/>
  <cols>
    <col min="1" max="1" width="32" style="549" customWidth="1"/>
    <col min="2" max="2" width="12.625" style="549" customWidth="1"/>
    <col min="3" max="3" width="12.875" style="549" customWidth="1"/>
    <col min="4" max="4" width="14.5" style="549" customWidth="1"/>
    <col min="5" max="6" width="10.375" style="549" customWidth="1"/>
    <col min="7" max="242" width="9" style="549"/>
    <col min="243" max="16384" width="9" style="366"/>
  </cols>
  <sheetData>
    <row r="1" s="329" customFormat="1" ht="24" customHeight="1" spans="1:6">
      <c r="A1" s="335"/>
      <c r="B1" s="336"/>
      <c r="C1" s="336"/>
      <c r="D1" s="336"/>
      <c r="E1" s="336"/>
      <c r="F1" s="336"/>
    </row>
    <row r="2" s="544" customFormat="1" ht="42" customHeight="1" spans="1:6">
      <c r="A2" s="573" t="s">
        <v>33</v>
      </c>
      <c r="B2" s="574"/>
      <c r="C2" s="574"/>
      <c r="D2" s="574"/>
      <c r="E2" s="574"/>
      <c r="F2" s="574"/>
    </row>
    <row r="3" s="545" customFormat="1" ht="27" customHeight="1" spans="6:6">
      <c r="F3" s="545" t="s">
        <v>3</v>
      </c>
    </row>
    <row r="4" s="572" customFormat="1" ht="30" customHeight="1" spans="1:6">
      <c r="A4" s="313" t="s">
        <v>4</v>
      </c>
      <c r="B4" s="280" t="s">
        <v>5</v>
      </c>
      <c r="C4" s="280"/>
      <c r="D4" s="280"/>
      <c r="E4" s="280"/>
      <c r="F4" s="280"/>
    </row>
    <row r="5" s="546" customFormat="1" ht="30" customHeight="1" spans="1:6">
      <c r="A5" s="575"/>
      <c r="B5" s="576" t="s">
        <v>34</v>
      </c>
      <c r="C5" s="576" t="s">
        <v>35</v>
      </c>
      <c r="D5" s="576" t="s">
        <v>36</v>
      </c>
      <c r="E5" s="576" t="s">
        <v>37</v>
      </c>
      <c r="F5" s="576" t="s">
        <v>38</v>
      </c>
    </row>
    <row r="6" s="547" customFormat="1" ht="24" customHeight="1" spans="1:6">
      <c r="A6" s="577" t="s">
        <v>39</v>
      </c>
      <c r="B6" s="578">
        <v>22997</v>
      </c>
      <c r="C6" s="578">
        <v>22997</v>
      </c>
      <c r="D6" s="578"/>
      <c r="E6" s="578">
        <v>0</v>
      </c>
      <c r="F6" s="578"/>
    </row>
    <row r="7" s="547" customFormat="1" ht="24" customHeight="1" spans="1:6">
      <c r="A7" s="577" t="s">
        <v>40</v>
      </c>
      <c r="B7" s="578" t="s">
        <v>41</v>
      </c>
      <c r="C7" s="578" t="s">
        <v>41</v>
      </c>
      <c r="D7" s="578"/>
      <c r="E7" s="578" t="s">
        <v>41</v>
      </c>
      <c r="F7" s="578"/>
    </row>
    <row r="8" s="547" customFormat="1" ht="24" customHeight="1" spans="1:6">
      <c r="A8" s="577" t="s">
        <v>42</v>
      </c>
      <c r="B8" s="578">
        <v>197</v>
      </c>
      <c r="C8" s="578">
        <v>197</v>
      </c>
      <c r="D8" s="578"/>
      <c r="E8" s="578">
        <v>0</v>
      </c>
      <c r="F8" s="578"/>
    </row>
    <row r="9" s="547" customFormat="1" ht="24" customHeight="1" spans="1:6">
      <c r="A9" s="577" t="s">
        <v>43</v>
      </c>
      <c r="B9" s="578">
        <v>9159</v>
      </c>
      <c r="C9" s="578">
        <v>9159</v>
      </c>
      <c r="D9" s="578"/>
      <c r="E9" s="578">
        <v>0</v>
      </c>
      <c r="F9" s="578"/>
    </row>
    <row r="10" s="547" customFormat="1" ht="24" customHeight="1" spans="1:6">
      <c r="A10" s="577" t="s">
        <v>44</v>
      </c>
      <c r="B10" s="578">
        <v>22550</v>
      </c>
      <c r="C10" s="578">
        <v>22550</v>
      </c>
      <c r="D10" s="578"/>
      <c r="E10" s="578">
        <v>0</v>
      </c>
      <c r="F10" s="578"/>
    </row>
    <row r="11" s="546" customFormat="1" ht="24" customHeight="1" spans="1:6">
      <c r="A11" s="577" t="s">
        <v>45</v>
      </c>
      <c r="B11" s="578">
        <v>800</v>
      </c>
      <c r="C11" s="578">
        <v>800</v>
      </c>
      <c r="D11" s="578"/>
      <c r="E11" s="578">
        <v>0</v>
      </c>
      <c r="F11" s="578"/>
    </row>
    <row r="12" s="547" customFormat="1" ht="24" customHeight="1" spans="1:6">
      <c r="A12" s="577" t="s">
        <v>46</v>
      </c>
      <c r="B12" s="578">
        <v>1640</v>
      </c>
      <c r="C12" s="578">
        <v>1640</v>
      </c>
      <c r="D12" s="578"/>
      <c r="E12" s="578">
        <v>0</v>
      </c>
      <c r="F12" s="578"/>
    </row>
    <row r="13" s="547" customFormat="1" ht="24" customHeight="1" spans="1:6">
      <c r="A13" s="577" t="s">
        <v>47</v>
      </c>
      <c r="B13" s="578">
        <v>26883</v>
      </c>
      <c r="C13" s="578">
        <v>23276</v>
      </c>
      <c r="D13" s="578"/>
      <c r="E13" s="578">
        <v>3607</v>
      </c>
      <c r="F13" s="578"/>
    </row>
    <row r="14" s="547" customFormat="1" ht="24" customHeight="1" spans="1:6">
      <c r="A14" s="577" t="s">
        <v>48</v>
      </c>
      <c r="B14" s="578">
        <v>10302</v>
      </c>
      <c r="C14" s="578">
        <v>10302</v>
      </c>
      <c r="D14" s="578"/>
      <c r="E14" s="578">
        <v>0</v>
      </c>
      <c r="F14" s="578"/>
    </row>
    <row r="15" s="547" customFormat="1" ht="24" customHeight="1" spans="1:6">
      <c r="A15" s="577" t="s">
        <v>49</v>
      </c>
      <c r="B15" s="578">
        <v>419</v>
      </c>
      <c r="C15" s="578">
        <v>419</v>
      </c>
      <c r="D15" s="578"/>
      <c r="E15" s="578">
        <v>0</v>
      </c>
      <c r="F15" s="578"/>
    </row>
    <row r="16" s="547" customFormat="1" ht="24" customHeight="1" spans="1:6">
      <c r="A16" s="577" t="s">
        <v>50</v>
      </c>
      <c r="B16" s="578">
        <v>3508</v>
      </c>
      <c r="C16" s="578">
        <v>3508</v>
      </c>
      <c r="D16" s="578"/>
      <c r="E16" s="578">
        <v>0</v>
      </c>
      <c r="F16" s="578"/>
    </row>
    <row r="17" s="547" customFormat="1" ht="24" customHeight="1" spans="1:6">
      <c r="A17" s="577" t="s">
        <v>51</v>
      </c>
      <c r="B17" s="578">
        <v>16924</v>
      </c>
      <c r="C17" s="578">
        <v>14890</v>
      </c>
      <c r="D17" s="578"/>
      <c r="E17" s="578">
        <v>2034</v>
      </c>
      <c r="F17" s="578"/>
    </row>
    <row r="18" s="547" customFormat="1" ht="24" customHeight="1" spans="1:6">
      <c r="A18" s="577" t="s">
        <v>52</v>
      </c>
      <c r="B18" s="578">
        <v>2534</v>
      </c>
      <c r="C18" s="578">
        <v>2534</v>
      </c>
      <c r="D18" s="578"/>
      <c r="E18" s="578">
        <v>0</v>
      </c>
      <c r="F18" s="579"/>
    </row>
    <row r="19" s="547" customFormat="1" ht="24" customHeight="1" spans="1:6">
      <c r="A19" s="580" t="s">
        <v>53</v>
      </c>
      <c r="B19" s="578">
        <v>0</v>
      </c>
      <c r="C19" s="578">
        <v>0</v>
      </c>
      <c r="D19" s="578"/>
      <c r="E19" s="578">
        <v>0</v>
      </c>
      <c r="F19" s="578"/>
    </row>
    <row r="20" s="547" customFormat="1" ht="24" customHeight="1" spans="1:6">
      <c r="A20" s="580" t="s">
        <v>54</v>
      </c>
      <c r="B20" s="578">
        <v>715</v>
      </c>
      <c r="C20" s="578">
        <v>222</v>
      </c>
      <c r="D20" s="578"/>
      <c r="E20" s="578">
        <v>493</v>
      </c>
      <c r="F20" s="578"/>
    </row>
    <row r="21" s="547" customFormat="1" ht="24" customHeight="1" spans="1:6">
      <c r="A21" s="580" t="s">
        <v>55</v>
      </c>
      <c r="B21" s="578">
        <v>110</v>
      </c>
      <c r="C21" s="578">
        <v>110</v>
      </c>
      <c r="D21" s="578"/>
      <c r="E21" s="578">
        <v>0</v>
      </c>
      <c r="F21" s="578"/>
    </row>
    <row r="22" s="547" customFormat="1" ht="24" customHeight="1" spans="1:6">
      <c r="A22" s="580" t="s">
        <v>56</v>
      </c>
      <c r="B22" s="578">
        <v>0</v>
      </c>
      <c r="C22" s="578">
        <v>0</v>
      </c>
      <c r="D22" s="578"/>
      <c r="E22" s="578">
        <v>0</v>
      </c>
      <c r="F22" s="578"/>
    </row>
    <row r="23" s="547" customFormat="1" ht="24" customHeight="1" spans="1:6">
      <c r="A23" s="580" t="s">
        <v>57</v>
      </c>
      <c r="B23" s="578">
        <v>1532</v>
      </c>
      <c r="C23" s="578">
        <v>1532</v>
      </c>
      <c r="D23" s="578"/>
      <c r="E23" s="578">
        <v>0</v>
      </c>
      <c r="F23" s="578"/>
    </row>
    <row r="24" s="547" customFormat="1" ht="24" customHeight="1" spans="1:6">
      <c r="A24" s="580" t="s">
        <v>58</v>
      </c>
      <c r="B24" s="578">
        <v>8397</v>
      </c>
      <c r="C24" s="578">
        <v>4749</v>
      </c>
      <c r="D24" s="578"/>
      <c r="E24" s="578">
        <v>3648</v>
      </c>
      <c r="F24" s="578"/>
    </row>
    <row r="25" s="547" customFormat="1" ht="24" customHeight="1" spans="1:6">
      <c r="A25" s="580" t="s">
        <v>59</v>
      </c>
      <c r="B25" s="578">
        <v>345</v>
      </c>
      <c r="C25" s="578">
        <v>275</v>
      </c>
      <c r="D25" s="578"/>
      <c r="E25" s="578">
        <v>70</v>
      </c>
      <c r="F25" s="578"/>
    </row>
    <row r="26" s="547" customFormat="1" ht="24" customHeight="1" spans="1:6">
      <c r="A26" s="580" t="s">
        <v>60</v>
      </c>
      <c r="B26" s="578">
        <v>2035</v>
      </c>
      <c r="C26" s="578">
        <v>1887</v>
      </c>
      <c r="D26" s="578"/>
      <c r="E26" s="578">
        <v>148</v>
      </c>
      <c r="F26" s="578"/>
    </row>
    <row r="27" s="547" customFormat="1" ht="24" customHeight="1" spans="1:6">
      <c r="A27" s="581" t="s">
        <v>61</v>
      </c>
      <c r="B27" s="578">
        <v>1600</v>
      </c>
      <c r="C27" s="578">
        <v>1600</v>
      </c>
      <c r="D27" s="578"/>
      <c r="E27" s="578">
        <v>0</v>
      </c>
      <c r="F27" s="578"/>
    </row>
    <row r="28" s="547" customFormat="1" ht="24" customHeight="1" spans="1:6">
      <c r="A28" s="581" t="s">
        <v>62</v>
      </c>
      <c r="B28" s="578">
        <v>12095</v>
      </c>
      <c r="C28" s="578">
        <v>12095</v>
      </c>
      <c r="D28" s="578"/>
      <c r="E28" s="578">
        <v>0</v>
      </c>
      <c r="F28" s="578"/>
    </row>
    <row r="29" s="547" customFormat="1" ht="24" customHeight="1" spans="1:6">
      <c r="A29" s="581" t="s">
        <v>63</v>
      </c>
      <c r="B29" s="578">
        <v>6400</v>
      </c>
      <c r="C29" s="578">
        <v>6400</v>
      </c>
      <c r="D29" s="578"/>
      <c r="E29" s="578">
        <v>0</v>
      </c>
      <c r="F29" s="578"/>
    </row>
    <row r="30" s="547" customFormat="1" ht="24" customHeight="1" spans="1:6">
      <c r="A30" s="581" t="s">
        <v>64</v>
      </c>
      <c r="B30" s="578">
        <v>0</v>
      </c>
      <c r="C30" s="578">
        <v>0</v>
      </c>
      <c r="D30" s="578"/>
      <c r="E30" s="578">
        <v>0</v>
      </c>
      <c r="F30" s="578"/>
    </row>
    <row r="31" s="547" customFormat="1" ht="24" customHeight="1" spans="1:6">
      <c r="A31" s="581"/>
      <c r="B31" s="578" t="s">
        <v>41</v>
      </c>
      <c r="C31" s="578" t="s">
        <v>41</v>
      </c>
      <c r="D31" s="578"/>
      <c r="E31" s="578" t="s">
        <v>41</v>
      </c>
      <c r="F31" s="578"/>
    </row>
    <row r="32" s="547" customFormat="1" ht="24" customHeight="1" spans="1:6">
      <c r="A32" s="280" t="s">
        <v>65</v>
      </c>
      <c r="B32" s="578">
        <v>151142</v>
      </c>
      <c r="C32" s="578">
        <v>141142</v>
      </c>
      <c r="D32" s="555"/>
      <c r="E32" s="578">
        <v>10000</v>
      </c>
      <c r="F32" s="555"/>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3">
    <mergeCell ref="A2:F2"/>
    <mergeCell ref="B4:F4"/>
    <mergeCell ref="A4:A5"/>
  </mergeCells>
  <printOptions horizontalCentered="1"/>
  <pageMargins left="0.590277777777778" right="0.590277777777778" top="0.786805555555556" bottom="0.786805555555556" header="0.5" footer="0.5"/>
  <pageSetup paperSize="9" scale="88"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8"/>
  <sheetViews>
    <sheetView showZeros="0" view="pageBreakPreview" zoomScale="85" zoomScaleNormal="100" zoomScaleSheetLayoutView="85" workbookViewId="0">
      <selection activeCell="H14" sqref="H14"/>
    </sheetView>
  </sheetViews>
  <sheetFormatPr defaultColWidth="9" defaultRowHeight="14.25" outlineLevelCol="6"/>
  <cols>
    <col min="1" max="1" width="36.625" style="288" customWidth="1"/>
    <col min="2" max="2" width="12.625" style="288" customWidth="1"/>
    <col min="3" max="3" width="36.625" style="288" customWidth="1"/>
    <col min="4" max="4" width="12.625" style="288" customWidth="1"/>
    <col min="5" max="16384" width="9" style="288"/>
  </cols>
  <sheetData>
    <row r="1" s="284" customFormat="1" ht="42" customHeight="1" spans="1:4">
      <c r="A1" s="562" t="s">
        <v>66</v>
      </c>
      <c r="B1" s="563"/>
      <c r="C1" s="563"/>
      <c r="D1" s="563"/>
    </row>
    <row r="2" s="285" customFormat="1" ht="27" customHeight="1" spans="2:4">
      <c r="B2" s="564"/>
      <c r="C2" s="564" t="s">
        <v>3</v>
      </c>
      <c r="D2" s="564"/>
    </row>
    <row r="3" s="286" customFormat="1" ht="26" customHeight="1" spans="1:4">
      <c r="A3" s="131" t="s">
        <v>67</v>
      </c>
      <c r="B3" s="132" t="s">
        <v>5</v>
      </c>
      <c r="C3" s="133" t="s">
        <v>68</v>
      </c>
      <c r="D3" s="133" t="s">
        <v>5</v>
      </c>
    </row>
    <row r="4" s="287" customFormat="1" ht="24" customHeight="1" spans="1:4">
      <c r="A4" s="565" t="s">
        <v>69</v>
      </c>
      <c r="B4" s="511">
        <v>92000</v>
      </c>
      <c r="C4" s="566" t="s">
        <v>70</v>
      </c>
      <c r="D4" s="511">
        <v>151142</v>
      </c>
    </row>
    <row r="5" s="287" customFormat="1" ht="24" customHeight="1" spans="1:4">
      <c r="A5" s="565" t="s">
        <v>71</v>
      </c>
      <c r="B5" s="511">
        <v>67868</v>
      </c>
      <c r="C5" s="566" t="s">
        <v>72</v>
      </c>
      <c r="D5" s="511">
        <v>8726</v>
      </c>
    </row>
    <row r="6" s="287" customFormat="1" ht="24" customHeight="1" spans="1:4">
      <c r="A6" s="510" t="s">
        <v>73</v>
      </c>
      <c r="B6" s="511">
        <v>47487</v>
      </c>
      <c r="C6" s="510" t="s">
        <v>74</v>
      </c>
      <c r="D6" s="511">
        <v>8276</v>
      </c>
    </row>
    <row r="7" s="287" customFormat="1" ht="24" customHeight="1" spans="1:4">
      <c r="A7" s="510" t="s">
        <v>75</v>
      </c>
      <c r="B7" s="512">
        <v>3483</v>
      </c>
      <c r="C7" s="515" t="s">
        <v>76</v>
      </c>
      <c r="D7" s="512">
        <v>139</v>
      </c>
    </row>
    <row r="8" s="287" customFormat="1" ht="24" customHeight="1" spans="1:4">
      <c r="A8" s="515" t="s">
        <v>77</v>
      </c>
      <c r="B8" s="512">
        <v>44004</v>
      </c>
      <c r="C8" s="515" t="s">
        <v>78</v>
      </c>
      <c r="D8" s="512">
        <f>D6-D7</f>
        <v>8137</v>
      </c>
    </row>
    <row r="9" s="287" customFormat="1" ht="24" customHeight="1" spans="1:4">
      <c r="A9" s="515" t="s">
        <v>79</v>
      </c>
      <c r="B9" s="512"/>
      <c r="C9" s="510" t="s">
        <v>80</v>
      </c>
      <c r="D9" s="511"/>
    </row>
    <row r="10" s="287" customFormat="1" ht="24" customHeight="1" spans="1:4">
      <c r="A10" s="510" t="s">
        <v>81</v>
      </c>
      <c r="B10" s="511">
        <v>10000</v>
      </c>
      <c r="C10" s="510" t="s">
        <v>82</v>
      </c>
      <c r="D10" s="511">
        <v>450</v>
      </c>
    </row>
    <row r="11" s="287" customFormat="1" ht="24" customHeight="1" spans="1:4">
      <c r="A11" s="510" t="s">
        <v>83</v>
      </c>
      <c r="B11" s="511">
        <v>5381</v>
      </c>
      <c r="C11" s="515" t="s">
        <v>84</v>
      </c>
      <c r="D11" s="512">
        <v>450</v>
      </c>
    </row>
    <row r="12" s="287" customFormat="1" ht="24" customHeight="1" spans="1:4">
      <c r="A12" s="515" t="s">
        <v>85</v>
      </c>
      <c r="B12" s="512">
        <v>5000</v>
      </c>
      <c r="C12" s="515" t="s">
        <v>86</v>
      </c>
      <c r="D12" s="511"/>
    </row>
    <row r="13" s="287" customFormat="1" ht="24" customHeight="1" spans="1:4">
      <c r="A13" s="515" t="s">
        <v>87</v>
      </c>
      <c r="B13" s="512">
        <v>381</v>
      </c>
      <c r="C13" s="515" t="s">
        <v>88</v>
      </c>
      <c r="D13" s="511"/>
    </row>
    <row r="14" s="287" customFormat="1" ht="24" customHeight="1" spans="1:4">
      <c r="A14" s="515" t="s">
        <v>89</v>
      </c>
      <c r="B14" s="512"/>
      <c r="C14" s="515" t="s">
        <v>90</v>
      </c>
      <c r="D14" s="512"/>
    </row>
    <row r="15" s="287" customFormat="1" ht="24" customHeight="1" spans="1:7">
      <c r="A15" s="510" t="s">
        <v>91</v>
      </c>
      <c r="B15" s="512"/>
      <c r="C15" s="510" t="s">
        <v>92</v>
      </c>
      <c r="D15" s="512"/>
      <c r="G15" s="567"/>
    </row>
    <row r="16" s="287" customFormat="1" ht="24" customHeight="1" spans="1:7">
      <c r="A16" s="515" t="s">
        <v>93</v>
      </c>
      <c r="B16" s="512"/>
      <c r="C16" s="510" t="s">
        <v>94</v>
      </c>
      <c r="D16" s="568"/>
      <c r="F16" s="513"/>
      <c r="G16" s="569"/>
    </row>
    <row r="17" s="287" customFormat="1" ht="24" customHeight="1" spans="1:7">
      <c r="A17" s="515" t="s">
        <v>95</v>
      </c>
      <c r="B17" s="512"/>
      <c r="C17" s="510" t="s">
        <v>96</v>
      </c>
      <c r="D17" s="306"/>
      <c r="F17" s="513"/>
      <c r="G17" s="569"/>
    </row>
    <row r="18" s="287" customFormat="1" ht="24" customHeight="1" spans="1:7">
      <c r="A18" s="515" t="s">
        <v>97</v>
      </c>
      <c r="B18" s="512"/>
      <c r="C18" s="510" t="s">
        <v>98</v>
      </c>
      <c r="D18" s="306"/>
      <c r="F18" s="513"/>
      <c r="G18" s="569"/>
    </row>
    <row r="19" s="287" customFormat="1" ht="24" customHeight="1" spans="1:7">
      <c r="A19" s="515" t="s">
        <v>99</v>
      </c>
      <c r="B19" s="512"/>
      <c r="C19" s="303" t="s">
        <v>100</v>
      </c>
      <c r="D19" s="306"/>
      <c r="F19" s="513"/>
      <c r="G19" s="569"/>
    </row>
    <row r="20" s="287" customFormat="1" ht="24" customHeight="1" spans="1:7">
      <c r="A20" s="510" t="s">
        <v>101</v>
      </c>
      <c r="B20" s="512"/>
      <c r="C20" s="510" t="s">
        <v>102</v>
      </c>
      <c r="D20" s="306"/>
      <c r="F20" s="513"/>
      <c r="G20" s="569"/>
    </row>
    <row r="21" s="287" customFormat="1" ht="24" customHeight="1" spans="1:7">
      <c r="A21" s="515" t="s">
        <v>103</v>
      </c>
      <c r="B21" s="512"/>
      <c r="C21" s="515" t="s">
        <v>104</v>
      </c>
      <c r="D21" s="511"/>
      <c r="F21" s="513"/>
      <c r="G21" s="569"/>
    </row>
    <row r="22" s="287" customFormat="1" ht="24" customHeight="1" spans="1:7">
      <c r="A22" s="515" t="s">
        <v>105</v>
      </c>
      <c r="B22" s="512"/>
      <c r="C22" s="515" t="s">
        <v>106</v>
      </c>
      <c r="D22" s="511"/>
      <c r="F22" s="569"/>
      <c r="G22" s="569"/>
    </row>
    <row r="23" ht="24" customHeight="1" spans="1:4">
      <c r="A23" s="515" t="s">
        <v>107</v>
      </c>
      <c r="B23" s="512"/>
      <c r="C23" s="515" t="s">
        <v>108</v>
      </c>
      <c r="D23" s="511"/>
    </row>
    <row r="24" ht="24" customHeight="1" spans="1:4">
      <c r="A24" s="515" t="s">
        <v>109</v>
      </c>
      <c r="B24" s="512"/>
      <c r="C24" s="351"/>
      <c r="D24" s="511"/>
    </row>
    <row r="25" ht="24" customHeight="1" spans="1:4">
      <c r="A25" s="510" t="s">
        <v>110</v>
      </c>
      <c r="B25" s="304">
        <v>5000</v>
      </c>
      <c r="C25" s="570"/>
      <c r="D25" s="511"/>
    </row>
    <row r="26" ht="24" customHeight="1" spans="1:4">
      <c r="A26" s="510" t="s">
        <v>111</v>
      </c>
      <c r="B26" s="199"/>
      <c r="C26" s="570"/>
      <c r="D26" s="511"/>
    </row>
    <row r="27" ht="24" customHeight="1" spans="1:4">
      <c r="A27" s="510" t="s">
        <v>112</v>
      </c>
      <c r="B27" s="199"/>
      <c r="C27" s="570"/>
      <c r="D27" s="511"/>
    </row>
    <row r="28" ht="24" customHeight="1" spans="1:4">
      <c r="A28" s="510" t="s">
        <v>113</v>
      </c>
      <c r="B28" s="199"/>
      <c r="C28" s="570"/>
      <c r="D28" s="511"/>
    </row>
    <row r="29" ht="24" customHeight="1" spans="1:4">
      <c r="A29" s="351"/>
      <c r="B29" s="199"/>
      <c r="C29" s="570"/>
      <c r="D29" s="571"/>
    </row>
    <row r="30" ht="24" customHeight="1" spans="1:4">
      <c r="A30" s="140" t="s">
        <v>114</v>
      </c>
      <c r="B30" s="511">
        <v>159868</v>
      </c>
      <c r="C30" s="141" t="s">
        <v>115</v>
      </c>
      <c r="D30" s="511">
        <v>159868</v>
      </c>
    </row>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sheetData>
  <mergeCells count="2">
    <mergeCell ref="A1:D1"/>
    <mergeCell ref="C2:D2"/>
  </mergeCells>
  <printOptions horizontalCentered="1"/>
  <pageMargins left="0.590277777777778" right="0.590277777777778" top="0.786805555555556" bottom="0.786805555555556" header="0.5" footer="0.5"/>
  <pageSetup paperSize="9" scale="86"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5"/>
  <sheetViews>
    <sheetView showGridLines="0" showZeros="0" view="pageBreakPreview" zoomScale="85" zoomScaleNormal="100" zoomScaleSheetLayoutView="85" topLeftCell="A10" workbookViewId="0">
      <selection activeCell="C31" sqref="C31"/>
    </sheetView>
  </sheetViews>
  <sheetFormatPr defaultColWidth="9" defaultRowHeight="15" customHeight="1" outlineLevelCol="7"/>
  <cols>
    <col min="1" max="1" width="46.75" style="549" customWidth="1"/>
    <col min="2" max="2" width="36.875" style="549" customWidth="1"/>
    <col min="3" max="16384" width="9" style="549"/>
  </cols>
  <sheetData>
    <row r="1" s="329" customFormat="1" ht="24" customHeight="1" spans="1:2">
      <c r="A1" s="335"/>
      <c r="B1" s="336"/>
    </row>
    <row r="2" s="544" customFormat="1" ht="42" customHeight="1" spans="1:2">
      <c r="A2" s="550" t="s">
        <v>2</v>
      </c>
      <c r="B2" s="550"/>
    </row>
    <row r="3" s="545" customFormat="1" ht="27" customHeight="1" spans="2:8">
      <c r="B3" s="551" t="s">
        <v>3</v>
      </c>
      <c r="H3" s="552"/>
    </row>
    <row r="4" s="546" customFormat="1" ht="30" customHeight="1" spans="1:8">
      <c r="A4" s="280" t="s">
        <v>4</v>
      </c>
      <c r="B4" s="280" t="s">
        <v>5</v>
      </c>
      <c r="H4" s="553"/>
    </row>
    <row r="5" s="546" customFormat="1" ht="24" customHeight="1" spans="1:2">
      <c r="A5" s="554" t="s">
        <v>6</v>
      </c>
      <c r="B5" s="555">
        <v>40000</v>
      </c>
    </row>
    <row r="6" s="547" customFormat="1" ht="24" customHeight="1" spans="1:2">
      <c r="A6" s="556" t="s">
        <v>7</v>
      </c>
      <c r="B6" s="557">
        <v>18000</v>
      </c>
    </row>
    <row r="7" s="547" customFormat="1" ht="24" customHeight="1" spans="1:2">
      <c r="A7" s="556" t="s">
        <v>8</v>
      </c>
      <c r="B7" s="557">
        <v>4700</v>
      </c>
    </row>
    <row r="8" s="547" customFormat="1" ht="24" customHeight="1" spans="1:2">
      <c r="A8" s="556" t="s">
        <v>9</v>
      </c>
      <c r="B8" s="557">
        <v>0</v>
      </c>
    </row>
    <row r="9" s="547" customFormat="1" ht="24" customHeight="1" spans="1:2">
      <c r="A9" s="556" t="s">
        <v>10</v>
      </c>
      <c r="B9" s="557">
        <v>1200</v>
      </c>
    </row>
    <row r="10" s="547" customFormat="1" ht="24" customHeight="1" spans="1:2">
      <c r="A10" s="556" t="s">
        <v>11</v>
      </c>
      <c r="B10" s="557">
        <v>1200</v>
      </c>
    </row>
    <row r="11" s="547" customFormat="1" ht="24" customHeight="1" spans="1:2">
      <c r="A11" s="556" t="s">
        <v>12</v>
      </c>
      <c r="B11" s="557">
        <v>1800</v>
      </c>
    </row>
    <row r="12" s="547" customFormat="1" ht="24" customHeight="1" spans="1:2">
      <c r="A12" s="556" t="s">
        <v>13</v>
      </c>
      <c r="B12" s="557">
        <v>1300</v>
      </c>
    </row>
    <row r="13" s="547" customFormat="1" ht="24" customHeight="1" spans="1:2">
      <c r="A13" s="556" t="s">
        <v>14</v>
      </c>
      <c r="B13" s="557">
        <v>1000</v>
      </c>
    </row>
    <row r="14" s="547" customFormat="1" ht="24" customHeight="1" spans="1:2">
      <c r="A14" s="556" t="s">
        <v>15</v>
      </c>
      <c r="B14" s="557">
        <v>1300</v>
      </c>
    </row>
    <row r="15" s="547" customFormat="1" ht="24" customHeight="1" spans="1:2">
      <c r="A15" s="556" t="s">
        <v>16</v>
      </c>
      <c r="B15" s="557">
        <v>1200</v>
      </c>
    </row>
    <row r="16" s="547" customFormat="1" ht="24" customHeight="1" spans="1:2">
      <c r="A16" s="556" t="s">
        <v>17</v>
      </c>
      <c r="B16" s="557">
        <v>1200</v>
      </c>
    </row>
    <row r="17" s="547" customFormat="1" ht="24" customHeight="1" spans="1:2">
      <c r="A17" s="556" t="s">
        <v>18</v>
      </c>
      <c r="B17" s="557">
        <v>2800</v>
      </c>
    </row>
    <row r="18" s="547" customFormat="1" ht="24" customHeight="1" spans="1:2">
      <c r="A18" s="556" t="s">
        <v>19</v>
      </c>
      <c r="B18" s="557">
        <v>4250</v>
      </c>
    </row>
    <row r="19" s="547" customFormat="1" ht="24" customHeight="1" spans="1:2">
      <c r="A19" s="556" t="s">
        <v>20</v>
      </c>
      <c r="B19" s="557">
        <v>0</v>
      </c>
    </row>
    <row r="20" s="547" customFormat="1" ht="24" customHeight="1" spans="1:2">
      <c r="A20" s="556" t="s">
        <v>21</v>
      </c>
      <c r="B20" s="557">
        <v>50</v>
      </c>
    </row>
    <row r="21" s="547" customFormat="1" ht="24" customHeight="1" spans="1:2">
      <c r="A21" s="556" t="s">
        <v>22</v>
      </c>
      <c r="B21" s="557">
        <v>0</v>
      </c>
    </row>
    <row r="22" s="546" customFormat="1" ht="24" customHeight="1" spans="1:2">
      <c r="A22" s="554" t="s">
        <v>23</v>
      </c>
      <c r="B22" s="555">
        <v>52000</v>
      </c>
    </row>
    <row r="23" s="547" customFormat="1" ht="24" customHeight="1" spans="1:2">
      <c r="A23" s="556" t="s">
        <v>24</v>
      </c>
      <c r="B23" s="557">
        <v>3000</v>
      </c>
    </row>
    <row r="24" s="547" customFormat="1" ht="24" customHeight="1" spans="1:2">
      <c r="A24" s="556" t="s">
        <v>25</v>
      </c>
      <c r="B24" s="557">
        <v>2300</v>
      </c>
    </row>
    <row r="25" s="547" customFormat="1" ht="24" customHeight="1" spans="1:2">
      <c r="A25" s="556" t="s">
        <v>26</v>
      </c>
      <c r="B25" s="557">
        <v>5000</v>
      </c>
    </row>
    <row r="26" s="547" customFormat="1" ht="24" customHeight="1" spans="1:2">
      <c r="A26" s="556" t="s">
        <v>27</v>
      </c>
      <c r="B26" s="557"/>
    </row>
    <row r="27" s="547" customFormat="1" ht="24" customHeight="1" spans="1:2">
      <c r="A27" s="556" t="s">
        <v>28</v>
      </c>
      <c r="B27" s="557">
        <f>34000+6000</f>
        <v>40000</v>
      </c>
    </row>
    <row r="28" s="547" customFormat="1" ht="24" customHeight="1" spans="1:2">
      <c r="A28" s="556" t="s">
        <v>29</v>
      </c>
      <c r="B28" s="557">
        <v>0</v>
      </c>
    </row>
    <row r="29" s="547" customFormat="1" ht="24" customHeight="1" spans="1:2">
      <c r="A29" s="556" t="s">
        <v>30</v>
      </c>
      <c r="B29" s="557">
        <v>200</v>
      </c>
    </row>
    <row r="30" s="547" customFormat="1" ht="24" customHeight="1" spans="1:2">
      <c r="A30" s="556" t="s">
        <v>31</v>
      </c>
      <c r="B30" s="557">
        <v>1500</v>
      </c>
    </row>
    <row r="31" s="547" customFormat="1" ht="24" customHeight="1" spans="1:2">
      <c r="A31" s="558"/>
      <c r="B31" s="557"/>
    </row>
    <row r="32" s="547" customFormat="1" ht="24" customHeight="1" spans="1:2">
      <c r="A32" s="280" t="s">
        <v>32</v>
      </c>
      <c r="B32" s="555">
        <v>92000</v>
      </c>
    </row>
    <row r="33" s="548" customFormat="1" ht="24" customHeight="1" spans="1:2">
      <c r="A33" s="559"/>
      <c r="B33" s="560"/>
    </row>
    <row r="34" ht="24" customHeight="1" spans="2:2">
      <c r="B34" s="549">
        <f>B22-SUM(B23:B30)</f>
        <v>0</v>
      </c>
    </row>
    <row r="35" ht="24" customHeight="1" spans="2:2">
      <c r="B35" s="561"/>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2">
    <mergeCell ref="A2:B2"/>
    <mergeCell ref="A33:B33"/>
  </mergeCells>
  <printOptions horizontalCentered="1"/>
  <pageMargins left="0.590277777777778" right="0.590277777777778" top="0.786805555555556" bottom="0.786805555555556" header="0.5" footer="0.5"/>
  <pageSetup paperSize="9" scale="8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8"/>
  <sheetViews>
    <sheetView workbookViewId="0">
      <selection activeCell="A354" sqref="A354"/>
    </sheetView>
  </sheetViews>
  <sheetFormatPr defaultColWidth="9" defaultRowHeight="13.5" outlineLevelCol="5"/>
  <cols>
    <col min="1" max="1" width="42.875" style="323" customWidth="1"/>
    <col min="2" max="2" width="25.25" style="323" customWidth="1"/>
    <col min="3" max="4" width="9" style="323"/>
    <col min="5" max="5" width="22.625" style="323" customWidth="1"/>
    <col min="6" max="16384" width="9" style="323"/>
  </cols>
  <sheetData>
    <row r="1" s="523" customFormat="1" ht="27" customHeight="1" spans="1:4">
      <c r="A1" s="526" t="s">
        <v>116</v>
      </c>
      <c r="B1" s="527"/>
      <c r="D1" s="528"/>
    </row>
    <row r="2" s="524" customFormat="1" ht="27" customHeight="1" spans="1:4">
      <c r="A2" s="529"/>
      <c r="B2" s="461" t="s">
        <v>3</v>
      </c>
      <c r="D2" s="528"/>
    </row>
    <row r="3" s="525" customFormat="1" ht="17" customHeight="1" spans="1:4">
      <c r="A3" s="313" t="s">
        <v>4</v>
      </c>
      <c r="B3" s="530" t="s">
        <v>5</v>
      </c>
      <c r="C3" s="524"/>
      <c r="D3" s="528"/>
    </row>
    <row r="4" s="525" customFormat="1" ht="24" customHeight="1" spans="1:6">
      <c r="A4" s="531" t="s">
        <v>34</v>
      </c>
      <c r="B4" s="406">
        <v>151142</v>
      </c>
      <c r="C4" s="8" t="s">
        <v>117</v>
      </c>
      <c r="D4" s="8"/>
      <c r="E4" s="8" t="s">
        <v>118</v>
      </c>
      <c r="F4" s="8" t="s">
        <v>119</v>
      </c>
    </row>
    <row r="5" s="318" customFormat="1" spans="1:6">
      <c r="A5" s="161" t="s">
        <v>39</v>
      </c>
      <c r="B5" s="161">
        <v>22997</v>
      </c>
      <c r="C5" s="469">
        <v>201</v>
      </c>
      <c r="D5" s="469"/>
      <c r="E5" s="469" t="s">
        <v>120</v>
      </c>
      <c r="F5" s="469">
        <v>22997</v>
      </c>
    </row>
    <row r="6" spans="1:6">
      <c r="A6" s="532" t="s">
        <v>121</v>
      </c>
      <c r="B6" s="161">
        <v>563</v>
      </c>
      <c r="C6" s="94">
        <v>20101</v>
      </c>
      <c r="D6" s="8"/>
      <c r="E6" s="94" t="s">
        <v>122</v>
      </c>
      <c r="F6" s="94">
        <v>563</v>
      </c>
    </row>
    <row r="7" spans="1:6">
      <c r="A7" s="471" t="s">
        <v>123</v>
      </c>
      <c r="B7" s="533">
        <v>383</v>
      </c>
      <c r="C7" s="534">
        <v>2010101</v>
      </c>
      <c r="D7" s="534" t="str">
        <f t="shared" ref="D7:D12" si="0">LEFT(C7,5)</f>
        <v>20101</v>
      </c>
      <c r="E7" s="8" t="s">
        <v>123</v>
      </c>
      <c r="F7" s="535">
        <v>383</v>
      </c>
    </row>
    <row r="8" spans="1:6">
      <c r="A8" s="471" t="s">
        <v>124</v>
      </c>
      <c r="B8" s="533">
        <v>80</v>
      </c>
      <c r="C8" s="534">
        <v>2010102</v>
      </c>
      <c r="D8" s="534" t="str">
        <f t="shared" si="0"/>
        <v>20101</v>
      </c>
      <c r="E8" s="8" t="s">
        <v>124</v>
      </c>
      <c r="F8" s="535">
        <v>80</v>
      </c>
    </row>
    <row r="9" spans="1:6">
      <c r="A9" s="471" t="s">
        <v>125</v>
      </c>
      <c r="B9" s="533">
        <v>50</v>
      </c>
      <c r="C9" s="534">
        <v>2010104</v>
      </c>
      <c r="D9" s="534" t="str">
        <f t="shared" si="0"/>
        <v>20101</v>
      </c>
      <c r="E9" s="8" t="s">
        <v>125</v>
      </c>
      <c r="F9" s="535">
        <v>50</v>
      </c>
    </row>
    <row r="10" spans="1:6">
      <c r="A10" s="471" t="s">
        <v>126</v>
      </c>
      <c r="B10" s="533">
        <v>40</v>
      </c>
      <c r="C10" s="534">
        <v>2010107</v>
      </c>
      <c r="D10" s="534" t="str">
        <f t="shared" si="0"/>
        <v>20101</v>
      </c>
      <c r="E10" s="8" t="s">
        <v>126</v>
      </c>
      <c r="F10" s="535">
        <v>40</v>
      </c>
    </row>
    <row r="11" spans="1:6">
      <c r="A11" s="471" t="s">
        <v>127</v>
      </c>
      <c r="B11" s="533">
        <v>5</v>
      </c>
      <c r="C11" s="534">
        <v>2010108</v>
      </c>
      <c r="D11" s="534" t="str">
        <f t="shared" si="0"/>
        <v>20101</v>
      </c>
      <c r="E11" s="8" t="s">
        <v>127</v>
      </c>
      <c r="F11" s="535">
        <v>5</v>
      </c>
    </row>
    <row r="12" spans="1:6">
      <c r="A12" s="471" t="s">
        <v>128</v>
      </c>
      <c r="B12" s="533">
        <v>5</v>
      </c>
      <c r="C12" s="534">
        <v>2010150</v>
      </c>
      <c r="D12" s="534" t="str">
        <f t="shared" si="0"/>
        <v>20101</v>
      </c>
      <c r="E12" s="8" t="s">
        <v>128</v>
      </c>
      <c r="F12" s="535">
        <v>5</v>
      </c>
    </row>
    <row r="13" s="318" customFormat="1" spans="1:6">
      <c r="A13" s="532" t="s">
        <v>129</v>
      </c>
      <c r="B13" s="536">
        <v>507</v>
      </c>
      <c r="C13" s="537">
        <v>20102</v>
      </c>
      <c r="D13" s="537"/>
      <c r="E13" s="538" t="s">
        <v>129</v>
      </c>
      <c r="F13" s="539">
        <v>507</v>
      </c>
    </row>
    <row r="14" spans="1:6">
      <c r="A14" s="471" t="s">
        <v>123</v>
      </c>
      <c r="B14" s="533">
        <v>380</v>
      </c>
      <c r="C14" s="534">
        <v>2010201</v>
      </c>
      <c r="D14" s="534" t="str">
        <f t="shared" ref="D14:D17" si="1">LEFT(C14,5)</f>
        <v>20102</v>
      </c>
      <c r="E14" s="8" t="s">
        <v>123</v>
      </c>
      <c r="F14" s="535">
        <v>380</v>
      </c>
    </row>
    <row r="15" spans="1:6">
      <c r="A15" s="471" t="s">
        <v>130</v>
      </c>
      <c r="B15" s="533">
        <v>60</v>
      </c>
      <c r="C15" s="534">
        <v>2010206</v>
      </c>
      <c r="D15" s="534" t="str">
        <f t="shared" si="1"/>
        <v>20102</v>
      </c>
      <c r="E15" s="8" t="s">
        <v>130</v>
      </c>
      <c r="F15" s="535">
        <v>60</v>
      </c>
    </row>
    <row r="16" spans="1:6">
      <c r="A16" s="471" t="s">
        <v>128</v>
      </c>
      <c r="B16" s="533">
        <v>17</v>
      </c>
      <c r="C16" s="534">
        <v>2010250</v>
      </c>
      <c r="D16" s="534" t="str">
        <f t="shared" si="1"/>
        <v>20102</v>
      </c>
      <c r="E16" s="8" t="s">
        <v>128</v>
      </c>
      <c r="F16" s="535">
        <v>17</v>
      </c>
    </row>
    <row r="17" spans="1:6">
      <c r="A17" s="471" t="s">
        <v>131</v>
      </c>
      <c r="B17" s="533">
        <v>50</v>
      </c>
      <c r="C17" s="534">
        <v>2010299</v>
      </c>
      <c r="D17" s="534" t="str">
        <f t="shared" si="1"/>
        <v>20102</v>
      </c>
      <c r="E17" s="8" t="s">
        <v>131</v>
      </c>
      <c r="F17" s="535">
        <v>50</v>
      </c>
    </row>
    <row r="18" s="318" customFormat="1" spans="1:6">
      <c r="A18" s="532" t="s">
        <v>132</v>
      </c>
      <c r="B18" s="536">
        <v>9281</v>
      </c>
      <c r="C18" s="537">
        <v>20103</v>
      </c>
      <c r="D18" s="537"/>
      <c r="E18" s="538" t="s">
        <v>132</v>
      </c>
      <c r="F18" s="539">
        <v>9281</v>
      </c>
    </row>
    <row r="19" spans="1:6">
      <c r="A19" s="471" t="s">
        <v>123</v>
      </c>
      <c r="B19" s="533">
        <v>4192</v>
      </c>
      <c r="C19" s="534">
        <v>2010301</v>
      </c>
      <c r="D19" s="534" t="str">
        <f t="shared" ref="D19:D24" si="2">LEFT(C19,5)</f>
        <v>20103</v>
      </c>
      <c r="E19" s="8" t="s">
        <v>123</v>
      </c>
      <c r="F19" s="535">
        <v>4192</v>
      </c>
    </row>
    <row r="20" spans="1:6">
      <c r="A20" s="471" t="s">
        <v>124</v>
      </c>
      <c r="B20" s="533">
        <v>538</v>
      </c>
      <c r="C20" s="534">
        <v>2010302</v>
      </c>
      <c r="D20" s="534" t="str">
        <f t="shared" si="2"/>
        <v>20103</v>
      </c>
      <c r="E20" s="8" t="s">
        <v>124</v>
      </c>
      <c r="F20" s="535">
        <v>538</v>
      </c>
    </row>
    <row r="21" spans="1:6">
      <c r="A21" s="471" t="s">
        <v>133</v>
      </c>
      <c r="B21" s="533">
        <v>1594</v>
      </c>
      <c r="C21" s="534">
        <v>2010303</v>
      </c>
      <c r="D21" s="534" t="str">
        <f t="shared" si="2"/>
        <v>20103</v>
      </c>
      <c r="E21" s="8" t="s">
        <v>133</v>
      </c>
      <c r="F21" s="535">
        <v>1594</v>
      </c>
    </row>
    <row r="22" spans="1:6">
      <c r="A22" s="471" t="s">
        <v>134</v>
      </c>
      <c r="B22" s="533">
        <v>481</v>
      </c>
      <c r="C22" s="534">
        <v>2010304</v>
      </c>
      <c r="D22" s="534" t="str">
        <f t="shared" si="2"/>
        <v>20103</v>
      </c>
      <c r="E22" s="8" t="s">
        <v>134</v>
      </c>
      <c r="F22" s="535">
        <v>481</v>
      </c>
    </row>
    <row r="23" spans="1:6">
      <c r="A23" s="471" t="s">
        <v>128</v>
      </c>
      <c r="B23" s="533">
        <v>2106</v>
      </c>
      <c r="C23" s="534">
        <v>2010350</v>
      </c>
      <c r="D23" s="534" t="str">
        <f t="shared" si="2"/>
        <v>20103</v>
      </c>
      <c r="E23" s="8" t="s">
        <v>128</v>
      </c>
      <c r="F23" s="535">
        <v>2106</v>
      </c>
    </row>
    <row r="24" spans="1:6">
      <c r="A24" s="471" t="s">
        <v>135</v>
      </c>
      <c r="B24" s="533">
        <v>370</v>
      </c>
      <c r="C24" s="534">
        <v>2010399</v>
      </c>
      <c r="D24" s="534" t="str">
        <f t="shared" si="2"/>
        <v>20103</v>
      </c>
      <c r="E24" s="8" t="s">
        <v>135</v>
      </c>
      <c r="F24" s="535">
        <v>370</v>
      </c>
    </row>
    <row r="25" spans="1:6">
      <c r="A25" s="532" t="s">
        <v>136</v>
      </c>
      <c r="B25" s="536">
        <v>1669</v>
      </c>
      <c r="C25" s="537">
        <v>20104</v>
      </c>
      <c r="D25" s="537"/>
      <c r="E25" s="94" t="s">
        <v>136</v>
      </c>
      <c r="F25" s="539">
        <v>1669</v>
      </c>
    </row>
    <row r="26" spans="1:6">
      <c r="A26" s="471" t="s">
        <v>123</v>
      </c>
      <c r="B26" s="533">
        <v>187</v>
      </c>
      <c r="C26" s="534">
        <v>2010401</v>
      </c>
      <c r="D26" s="534" t="str">
        <f t="shared" ref="D26:D29" si="3">LEFT(C26,5)</f>
        <v>20104</v>
      </c>
      <c r="E26" s="8" t="s">
        <v>123</v>
      </c>
      <c r="F26" s="535">
        <v>187</v>
      </c>
    </row>
    <row r="27" spans="1:6">
      <c r="A27" s="471" t="s">
        <v>137</v>
      </c>
      <c r="B27" s="533">
        <v>30</v>
      </c>
      <c r="C27" s="534">
        <v>2010408</v>
      </c>
      <c r="D27" s="534" t="str">
        <f t="shared" si="3"/>
        <v>20104</v>
      </c>
      <c r="E27" s="8" t="s">
        <v>137</v>
      </c>
      <c r="F27" s="535">
        <v>30</v>
      </c>
    </row>
    <row r="28" spans="1:6">
      <c r="A28" s="471" t="s">
        <v>128</v>
      </c>
      <c r="B28" s="533">
        <v>290</v>
      </c>
      <c r="C28" s="534">
        <v>2010450</v>
      </c>
      <c r="D28" s="534" t="str">
        <f t="shared" si="3"/>
        <v>20104</v>
      </c>
      <c r="E28" s="8" t="s">
        <v>128</v>
      </c>
      <c r="F28" s="535">
        <v>290</v>
      </c>
    </row>
    <row r="29" spans="1:6">
      <c r="A29" s="471" t="s">
        <v>138</v>
      </c>
      <c r="B29" s="533">
        <v>1162</v>
      </c>
      <c r="C29" s="534">
        <v>2010499</v>
      </c>
      <c r="D29" s="534" t="str">
        <f t="shared" si="3"/>
        <v>20104</v>
      </c>
      <c r="E29" s="8" t="s">
        <v>138</v>
      </c>
      <c r="F29" s="535">
        <v>1162</v>
      </c>
    </row>
    <row r="30" s="318" customFormat="1" spans="1:6">
      <c r="A30" s="532" t="s">
        <v>139</v>
      </c>
      <c r="B30" s="536">
        <v>899</v>
      </c>
      <c r="C30" s="537">
        <v>20105</v>
      </c>
      <c r="D30" s="537"/>
      <c r="E30" s="94" t="s">
        <v>139</v>
      </c>
      <c r="F30" s="539">
        <v>899</v>
      </c>
    </row>
    <row r="31" spans="1:6">
      <c r="A31" s="471" t="s">
        <v>123</v>
      </c>
      <c r="B31" s="533">
        <v>145</v>
      </c>
      <c r="C31" s="534">
        <v>2010501</v>
      </c>
      <c r="D31" s="534" t="str">
        <f t="shared" ref="D31:D36" si="4">LEFT(C31,5)</f>
        <v>20105</v>
      </c>
      <c r="E31" s="8" t="s">
        <v>123</v>
      </c>
      <c r="F31" s="535">
        <v>145</v>
      </c>
    </row>
    <row r="32" spans="1:6">
      <c r="A32" s="471" t="s">
        <v>140</v>
      </c>
      <c r="B32" s="533">
        <v>45</v>
      </c>
      <c r="C32" s="534">
        <v>2010505</v>
      </c>
      <c r="D32" s="534" t="str">
        <f t="shared" si="4"/>
        <v>20105</v>
      </c>
      <c r="E32" s="8" t="s">
        <v>140</v>
      </c>
      <c r="F32" s="535">
        <v>45</v>
      </c>
    </row>
    <row r="33" spans="1:6">
      <c r="A33" s="471" t="s">
        <v>141</v>
      </c>
      <c r="B33" s="533">
        <v>316</v>
      </c>
      <c r="C33" s="534">
        <v>2010507</v>
      </c>
      <c r="D33" s="534" t="str">
        <f t="shared" si="4"/>
        <v>20105</v>
      </c>
      <c r="E33" s="8" t="s">
        <v>141</v>
      </c>
      <c r="F33" s="535">
        <v>316</v>
      </c>
    </row>
    <row r="34" spans="1:6">
      <c r="A34" s="471" t="s">
        <v>142</v>
      </c>
      <c r="B34" s="533">
        <v>188</v>
      </c>
      <c r="C34" s="534">
        <v>2010508</v>
      </c>
      <c r="D34" s="534" t="str">
        <f t="shared" si="4"/>
        <v>20105</v>
      </c>
      <c r="E34" s="8" t="s">
        <v>142</v>
      </c>
      <c r="F34" s="535">
        <v>188</v>
      </c>
    </row>
    <row r="35" spans="1:6">
      <c r="A35" s="471" t="s">
        <v>128</v>
      </c>
      <c r="B35" s="533">
        <v>195</v>
      </c>
      <c r="C35" s="534">
        <v>2010550</v>
      </c>
      <c r="D35" s="534" t="str">
        <f t="shared" si="4"/>
        <v>20105</v>
      </c>
      <c r="E35" s="8" t="s">
        <v>128</v>
      </c>
      <c r="F35" s="535">
        <v>195</v>
      </c>
    </row>
    <row r="36" spans="1:6">
      <c r="A36" s="471" t="s">
        <v>143</v>
      </c>
      <c r="B36" s="533">
        <v>10</v>
      </c>
      <c r="C36" s="534">
        <v>2010599</v>
      </c>
      <c r="D36" s="534" t="str">
        <f t="shared" si="4"/>
        <v>20105</v>
      </c>
      <c r="E36" s="8" t="s">
        <v>143</v>
      </c>
      <c r="F36" s="535">
        <v>10</v>
      </c>
    </row>
    <row r="37" s="318" customFormat="1" spans="1:6">
      <c r="A37" s="532" t="s">
        <v>144</v>
      </c>
      <c r="B37" s="536">
        <v>1195</v>
      </c>
      <c r="C37" s="537">
        <v>20106</v>
      </c>
      <c r="D37" s="537"/>
      <c r="E37" s="94" t="s">
        <v>144</v>
      </c>
      <c r="F37" s="539">
        <v>1195</v>
      </c>
    </row>
    <row r="38" spans="1:6">
      <c r="A38" s="471" t="s">
        <v>123</v>
      </c>
      <c r="B38" s="533">
        <v>387</v>
      </c>
      <c r="C38" s="534">
        <v>2010601</v>
      </c>
      <c r="D38" s="534" t="str">
        <f t="shared" ref="D38:D45" si="5">LEFT(C38,5)</f>
        <v>20106</v>
      </c>
      <c r="E38" s="8" t="s">
        <v>123</v>
      </c>
      <c r="F38" s="535">
        <v>387</v>
      </c>
    </row>
    <row r="39" spans="1:6">
      <c r="A39" s="471" t="s">
        <v>145</v>
      </c>
      <c r="B39" s="533">
        <v>40</v>
      </c>
      <c r="C39" s="534">
        <v>2010604</v>
      </c>
      <c r="D39" s="534" t="str">
        <f t="shared" si="5"/>
        <v>20106</v>
      </c>
      <c r="E39" s="8" t="s">
        <v>145</v>
      </c>
      <c r="F39" s="535">
        <v>40</v>
      </c>
    </row>
    <row r="40" spans="1:6">
      <c r="A40" s="471" t="s">
        <v>146</v>
      </c>
      <c r="B40" s="533">
        <v>40</v>
      </c>
      <c r="C40" s="534">
        <v>2010605</v>
      </c>
      <c r="D40" s="534" t="str">
        <f t="shared" si="5"/>
        <v>20106</v>
      </c>
      <c r="E40" s="8" t="s">
        <v>146</v>
      </c>
      <c r="F40" s="535">
        <v>40</v>
      </c>
    </row>
    <row r="41" spans="1:6">
      <c r="A41" s="471" t="s">
        <v>147</v>
      </c>
      <c r="B41" s="533">
        <v>65</v>
      </c>
      <c r="C41" s="534">
        <v>2010606</v>
      </c>
      <c r="D41" s="534" t="str">
        <f t="shared" si="5"/>
        <v>20106</v>
      </c>
      <c r="E41" s="8" t="s">
        <v>147</v>
      </c>
      <c r="F41" s="535">
        <v>65</v>
      </c>
    </row>
    <row r="42" spans="1:6">
      <c r="A42" s="471" t="s">
        <v>148</v>
      </c>
      <c r="B42" s="533">
        <v>50</v>
      </c>
      <c r="C42" s="534">
        <v>2010607</v>
      </c>
      <c r="D42" s="534" t="str">
        <f t="shared" si="5"/>
        <v>20106</v>
      </c>
      <c r="E42" s="8" t="s">
        <v>148</v>
      </c>
      <c r="F42" s="535">
        <v>50</v>
      </c>
    </row>
    <row r="43" spans="1:6">
      <c r="A43" s="471" t="s">
        <v>149</v>
      </c>
      <c r="B43" s="533">
        <v>150</v>
      </c>
      <c r="C43" s="534">
        <v>2010608</v>
      </c>
      <c r="D43" s="534" t="str">
        <f t="shared" si="5"/>
        <v>20106</v>
      </c>
      <c r="E43" s="8" t="s">
        <v>149</v>
      </c>
      <c r="F43" s="535">
        <v>150</v>
      </c>
    </row>
    <row r="44" spans="1:6">
      <c r="A44" s="471" t="s">
        <v>128</v>
      </c>
      <c r="B44" s="533">
        <v>303</v>
      </c>
      <c r="C44" s="534">
        <v>2010650</v>
      </c>
      <c r="D44" s="534" t="str">
        <f t="shared" si="5"/>
        <v>20106</v>
      </c>
      <c r="E44" s="8" t="s">
        <v>128</v>
      </c>
      <c r="F44" s="535">
        <v>303</v>
      </c>
    </row>
    <row r="45" spans="1:6">
      <c r="A45" s="471" t="s">
        <v>150</v>
      </c>
      <c r="B45" s="533">
        <v>160</v>
      </c>
      <c r="C45" s="534">
        <v>2010699</v>
      </c>
      <c r="D45" s="534" t="str">
        <f t="shared" si="5"/>
        <v>20106</v>
      </c>
      <c r="E45" s="8" t="s">
        <v>150</v>
      </c>
      <c r="F45" s="535">
        <v>160</v>
      </c>
    </row>
    <row r="46" s="318" customFormat="1" spans="1:6">
      <c r="A46" s="532" t="s">
        <v>151</v>
      </c>
      <c r="B46" s="536">
        <v>1291</v>
      </c>
      <c r="C46" s="537">
        <v>20107</v>
      </c>
      <c r="D46" s="537"/>
      <c r="E46" s="94" t="s">
        <v>151</v>
      </c>
      <c r="F46" s="539">
        <v>1291</v>
      </c>
    </row>
    <row r="47" spans="1:6">
      <c r="A47" s="471" t="s">
        <v>152</v>
      </c>
      <c r="B47" s="533">
        <v>1291</v>
      </c>
      <c r="C47" s="534">
        <v>2010799</v>
      </c>
      <c r="D47" s="534" t="str">
        <f t="shared" ref="D47:D52" si="6">LEFT(C47,5)</f>
        <v>20107</v>
      </c>
      <c r="E47" s="8" t="s">
        <v>152</v>
      </c>
      <c r="F47" s="535">
        <v>1291</v>
      </c>
    </row>
    <row r="48" s="318" customFormat="1" spans="1:6">
      <c r="A48" s="532" t="s">
        <v>153</v>
      </c>
      <c r="B48" s="536">
        <v>575</v>
      </c>
      <c r="C48" s="537">
        <v>20108</v>
      </c>
      <c r="D48" s="537"/>
      <c r="E48" s="94" t="s">
        <v>153</v>
      </c>
      <c r="F48" s="539">
        <v>575</v>
      </c>
    </row>
    <row r="49" spans="1:6">
      <c r="A49" s="471" t="s">
        <v>123</v>
      </c>
      <c r="B49" s="533">
        <v>104</v>
      </c>
      <c r="C49" s="534">
        <v>2010801</v>
      </c>
      <c r="D49" s="534" t="str">
        <f t="shared" si="6"/>
        <v>20108</v>
      </c>
      <c r="E49" s="8" t="s">
        <v>123</v>
      </c>
      <c r="F49" s="535">
        <v>104</v>
      </c>
    </row>
    <row r="50" spans="1:6">
      <c r="A50" s="471" t="s">
        <v>154</v>
      </c>
      <c r="B50" s="533">
        <v>100</v>
      </c>
      <c r="C50" s="534">
        <v>2010804</v>
      </c>
      <c r="D50" s="534" t="str">
        <f t="shared" si="6"/>
        <v>20108</v>
      </c>
      <c r="E50" s="8" t="s">
        <v>154</v>
      </c>
      <c r="F50" s="535">
        <v>100</v>
      </c>
    </row>
    <row r="51" spans="1:6">
      <c r="A51" s="471" t="s">
        <v>128</v>
      </c>
      <c r="B51" s="533">
        <v>171</v>
      </c>
      <c r="C51" s="534">
        <v>2010850</v>
      </c>
      <c r="D51" s="534" t="str">
        <f t="shared" si="6"/>
        <v>20108</v>
      </c>
      <c r="E51" s="8" t="s">
        <v>128</v>
      </c>
      <c r="F51" s="535">
        <v>171</v>
      </c>
    </row>
    <row r="52" spans="1:6">
      <c r="A52" s="471" t="s">
        <v>155</v>
      </c>
      <c r="B52" s="533">
        <v>200</v>
      </c>
      <c r="C52" s="534">
        <v>2010899</v>
      </c>
      <c r="D52" s="534" t="str">
        <f t="shared" si="6"/>
        <v>20108</v>
      </c>
      <c r="E52" s="8" t="s">
        <v>155</v>
      </c>
      <c r="F52" s="535">
        <v>200</v>
      </c>
    </row>
    <row r="53" s="318" customFormat="1" spans="1:6">
      <c r="A53" s="532" t="s">
        <v>156</v>
      </c>
      <c r="B53" s="536">
        <v>1692</v>
      </c>
      <c r="C53" s="537">
        <v>20111</v>
      </c>
      <c r="D53" s="537"/>
      <c r="E53" s="94" t="s">
        <v>156</v>
      </c>
      <c r="F53" s="539">
        <v>1692</v>
      </c>
    </row>
    <row r="54" spans="1:6">
      <c r="A54" s="471" t="s">
        <v>123</v>
      </c>
      <c r="B54" s="533">
        <v>849</v>
      </c>
      <c r="C54" s="534">
        <v>2011101</v>
      </c>
      <c r="D54" s="534" t="str">
        <f t="shared" ref="D54:D56" si="7">LEFT(C54,5)</f>
        <v>20111</v>
      </c>
      <c r="E54" s="8" t="s">
        <v>123</v>
      </c>
      <c r="F54" s="535">
        <v>849</v>
      </c>
    </row>
    <row r="55" spans="1:6">
      <c r="A55" s="471" t="s">
        <v>128</v>
      </c>
      <c r="B55" s="533">
        <v>239</v>
      </c>
      <c r="C55" s="534">
        <v>2011150</v>
      </c>
      <c r="D55" s="534" t="str">
        <f t="shared" si="7"/>
        <v>20111</v>
      </c>
      <c r="E55" s="8" t="s">
        <v>128</v>
      </c>
      <c r="F55" s="535">
        <v>239</v>
      </c>
    </row>
    <row r="56" spans="1:6">
      <c r="A56" s="471" t="s">
        <v>157</v>
      </c>
      <c r="B56" s="533">
        <v>604</v>
      </c>
      <c r="C56" s="534">
        <v>2011199</v>
      </c>
      <c r="D56" s="534" t="str">
        <f t="shared" si="7"/>
        <v>20111</v>
      </c>
      <c r="E56" s="8" t="s">
        <v>157</v>
      </c>
      <c r="F56" s="535">
        <v>604</v>
      </c>
    </row>
    <row r="57" s="318" customFormat="1" spans="1:6">
      <c r="A57" s="532" t="s">
        <v>158</v>
      </c>
      <c r="B57" s="536">
        <v>979</v>
      </c>
      <c r="C57" s="537">
        <v>20113</v>
      </c>
      <c r="D57" s="537"/>
      <c r="E57" s="94" t="s">
        <v>158</v>
      </c>
      <c r="F57" s="539">
        <v>979</v>
      </c>
    </row>
    <row r="58" spans="1:6">
      <c r="A58" s="471" t="s">
        <v>123</v>
      </c>
      <c r="B58" s="533">
        <v>338</v>
      </c>
      <c r="C58" s="534">
        <v>2011301</v>
      </c>
      <c r="D58" s="534" t="str">
        <f t="shared" ref="D58:D61" si="8">LEFT(C58,5)</f>
        <v>20113</v>
      </c>
      <c r="E58" s="8" t="s">
        <v>123</v>
      </c>
      <c r="F58" s="535">
        <v>338</v>
      </c>
    </row>
    <row r="59" spans="1:6">
      <c r="A59" s="471" t="s">
        <v>159</v>
      </c>
      <c r="B59" s="533">
        <v>350</v>
      </c>
      <c r="C59" s="534">
        <v>2011308</v>
      </c>
      <c r="D59" s="534" t="str">
        <f t="shared" si="8"/>
        <v>20113</v>
      </c>
      <c r="E59" s="8" t="s">
        <v>159</v>
      </c>
      <c r="F59" s="535">
        <v>350</v>
      </c>
    </row>
    <row r="60" spans="1:6">
      <c r="A60" s="471" t="s">
        <v>128</v>
      </c>
      <c r="B60" s="533">
        <v>156</v>
      </c>
      <c r="C60" s="534">
        <v>2011350</v>
      </c>
      <c r="D60" s="534" t="str">
        <f t="shared" si="8"/>
        <v>20113</v>
      </c>
      <c r="E60" s="8" t="s">
        <v>128</v>
      </c>
      <c r="F60" s="535">
        <v>156</v>
      </c>
    </row>
    <row r="61" spans="1:6">
      <c r="A61" s="471" t="s">
        <v>160</v>
      </c>
      <c r="B61" s="533">
        <v>135</v>
      </c>
      <c r="C61" s="534">
        <v>2011399</v>
      </c>
      <c r="D61" s="534" t="str">
        <f t="shared" si="8"/>
        <v>20113</v>
      </c>
      <c r="E61" s="8" t="s">
        <v>160</v>
      </c>
      <c r="F61" s="535">
        <v>135</v>
      </c>
    </row>
    <row r="62" s="318" customFormat="1" spans="1:6">
      <c r="A62" s="532" t="s">
        <v>161</v>
      </c>
      <c r="B62" s="536">
        <v>67</v>
      </c>
      <c r="C62" s="537">
        <v>20114</v>
      </c>
      <c r="D62" s="537"/>
      <c r="E62" s="94" t="s">
        <v>161</v>
      </c>
      <c r="F62" s="539">
        <v>67</v>
      </c>
    </row>
    <row r="63" spans="1:6">
      <c r="A63" s="471" t="s">
        <v>162</v>
      </c>
      <c r="B63" s="533">
        <v>67</v>
      </c>
      <c r="C63" s="534">
        <v>2011499</v>
      </c>
      <c r="D63" s="534" t="str">
        <f t="shared" ref="D63:D69" si="9">LEFT(C63,5)</f>
        <v>20114</v>
      </c>
      <c r="E63" s="8" t="s">
        <v>162</v>
      </c>
      <c r="F63" s="535">
        <v>67</v>
      </c>
    </row>
    <row r="64" s="318" customFormat="1" spans="1:6">
      <c r="A64" s="532" t="s">
        <v>163</v>
      </c>
      <c r="B64" s="536">
        <v>5</v>
      </c>
      <c r="C64" s="537">
        <v>20123</v>
      </c>
      <c r="D64" s="537"/>
      <c r="E64" s="94" t="s">
        <v>163</v>
      </c>
      <c r="F64" s="539">
        <v>5</v>
      </c>
    </row>
    <row r="65" spans="1:6">
      <c r="A65" s="471" t="s">
        <v>164</v>
      </c>
      <c r="B65" s="533">
        <v>5</v>
      </c>
      <c r="C65" s="534">
        <v>2012304</v>
      </c>
      <c r="D65" s="534" t="str">
        <f t="shared" si="9"/>
        <v>20123</v>
      </c>
      <c r="E65" s="8" t="s">
        <v>164</v>
      </c>
      <c r="F65" s="535">
        <v>5</v>
      </c>
    </row>
    <row r="66" s="318" customFormat="1" spans="1:6">
      <c r="A66" s="532" t="s">
        <v>165</v>
      </c>
      <c r="B66" s="536">
        <v>70</v>
      </c>
      <c r="C66" s="537">
        <v>20128</v>
      </c>
      <c r="D66" s="537"/>
      <c r="E66" s="94" t="s">
        <v>165</v>
      </c>
      <c r="F66" s="539">
        <v>70</v>
      </c>
    </row>
    <row r="67" spans="1:6">
      <c r="A67" s="471" t="s">
        <v>123</v>
      </c>
      <c r="B67" s="533">
        <v>49</v>
      </c>
      <c r="C67" s="534">
        <v>2012801</v>
      </c>
      <c r="D67" s="534" t="str">
        <f t="shared" si="9"/>
        <v>20128</v>
      </c>
      <c r="E67" s="8" t="s">
        <v>123</v>
      </c>
      <c r="F67" s="535">
        <v>49</v>
      </c>
    </row>
    <row r="68" spans="1:6">
      <c r="A68" s="471" t="s">
        <v>124</v>
      </c>
      <c r="B68" s="533">
        <v>16</v>
      </c>
      <c r="C68" s="534">
        <v>2012802</v>
      </c>
      <c r="D68" s="534" t="str">
        <f t="shared" si="9"/>
        <v>20128</v>
      </c>
      <c r="E68" s="8" t="s">
        <v>124</v>
      </c>
      <c r="F68" s="535">
        <v>16</v>
      </c>
    </row>
    <row r="69" spans="1:6">
      <c r="A69" s="471" t="s">
        <v>130</v>
      </c>
      <c r="B69" s="533">
        <v>5</v>
      </c>
      <c r="C69" s="534">
        <v>2012804</v>
      </c>
      <c r="D69" s="534" t="str">
        <f t="shared" si="9"/>
        <v>20128</v>
      </c>
      <c r="E69" s="8" t="s">
        <v>130</v>
      </c>
      <c r="F69" s="535">
        <v>5</v>
      </c>
    </row>
    <row r="70" s="318" customFormat="1" spans="1:6">
      <c r="A70" s="532" t="s">
        <v>166</v>
      </c>
      <c r="B70" s="536">
        <v>385</v>
      </c>
      <c r="C70" s="537">
        <v>20129</v>
      </c>
      <c r="D70" s="537"/>
      <c r="E70" s="94" t="s">
        <v>166</v>
      </c>
      <c r="F70" s="539">
        <v>385</v>
      </c>
    </row>
    <row r="71" spans="1:6">
      <c r="A71" s="471" t="s">
        <v>123</v>
      </c>
      <c r="B71" s="533">
        <v>131</v>
      </c>
      <c r="C71" s="534">
        <v>2012901</v>
      </c>
      <c r="D71" s="534" t="str">
        <f t="shared" ref="D71:D75" si="10">LEFT(C71,5)</f>
        <v>20129</v>
      </c>
      <c r="E71" s="8" t="s">
        <v>123</v>
      </c>
      <c r="F71" s="535">
        <v>131</v>
      </c>
    </row>
    <row r="72" spans="1:6">
      <c r="A72" s="471" t="s">
        <v>124</v>
      </c>
      <c r="B72" s="533">
        <v>42</v>
      </c>
      <c r="C72" s="534">
        <v>2012902</v>
      </c>
      <c r="D72" s="534" t="str">
        <f t="shared" si="10"/>
        <v>20129</v>
      </c>
      <c r="E72" s="8" t="s">
        <v>124</v>
      </c>
      <c r="F72" s="535">
        <v>42</v>
      </c>
    </row>
    <row r="73" spans="1:6">
      <c r="A73" s="471" t="s">
        <v>133</v>
      </c>
      <c r="B73" s="533">
        <v>10</v>
      </c>
      <c r="C73" s="534">
        <v>2012903</v>
      </c>
      <c r="D73" s="534" t="str">
        <f t="shared" si="10"/>
        <v>20129</v>
      </c>
      <c r="E73" s="8" t="s">
        <v>133</v>
      </c>
      <c r="F73" s="535">
        <v>10</v>
      </c>
    </row>
    <row r="74" spans="1:6">
      <c r="A74" s="471" t="s">
        <v>128</v>
      </c>
      <c r="B74" s="533">
        <v>34</v>
      </c>
      <c r="C74" s="534">
        <v>2012950</v>
      </c>
      <c r="D74" s="534" t="str">
        <f t="shared" si="10"/>
        <v>20129</v>
      </c>
      <c r="E74" s="8" t="s">
        <v>128</v>
      </c>
      <c r="F74" s="535">
        <v>34</v>
      </c>
    </row>
    <row r="75" spans="1:6">
      <c r="A75" s="471" t="s">
        <v>167</v>
      </c>
      <c r="B75" s="533">
        <v>168</v>
      </c>
      <c r="C75" s="534">
        <v>2012999</v>
      </c>
      <c r="D75" s="534" t="str">
        <f t="shared" si="10"/>
        <v>20129</v>
      </c>
      <c r="E75" s="8" t="s">
        <v>167</v>
      </c>
      <c r="F75" s="535">
        <v>168</v>
      </c>
    </row>
    <row r="76" s="318" customFormat="1" spans="1:6">
      <c r="A76" s="532" t="s">
        <v>168</v>
      </c>
      <c r="B76" s="536">
        <v>999</v>
      </c>
      <c r="C76" s="537">
        <v>20131</v>
      </c>
      <c r="D76" s="537"/>
      <c r="E76" s="94" t="s">
        <v>168</v>
      </c>
      <c r="F76" s="539">
        <v>999</v>
      </c>
    </row>
    <row r="77" spans="1:6">
      <c r="A77" s="471" t="s">
        <v>123</v>
      </c>
      <c r="B77" s="533">
        <v>558</v>
      </c>
      <c r="C77" s="534">
        <v>2013101</v>
      </c>
      <c r="D77" s="534" t="str">
        <f t="shared" ref="D77:D79" si="11">LEFT(C77,5)</f>
        <v>20131</v>
      </c>
      <c r="E77" s="8" t="s">
        <v>123</v>
      </c>
      <c r="F77" s="535">
        <v>558</v>
      </c>
    </row>
    <row r="78" spans="1:6">
      <c r="A78" s="471" t="s">
        <v>124</v>
      </c>
      <c r="B78" s="533">
        <v>390</v>
      </c>
      <c r="C78" s="534">
        <v>2013102</v>
      </c>
      <c r="D78" s="534" t="str">
        <f t="shared" si="11"/>
        <v>20131</v>
      </c>
      <c r="E78" s="8" t="s">
        <v>124</v>
      </c>
      <c r="F78" s="535">
        <v>390</v>
      </c>
    </row>
    <row r="79" spans="1:6">
      <c r="A79" s="471" t="s">
        <v>128</v>
      </c>
      <c r="B79" s="533">
        <v>51</v>
      </c>
      <c r="C79" s="534">
        <v>2013150</v>
      </c>
      <c r="D79" s="534" t="str">
        <f t="shared" si="11"/>
        <v>20131</v>
      </c>
      <c r="E79" s="8" t="s">
        <v>128</v>
      </c>
      <c r="F79" s="535">
        <v>51</v>
      </c>
    </row>
    <row r="80" s="318" customFormat="1" spans="1:6">
      <c r="A80" s="532" t="s">
        <v>169</v>
      </c>
      <c r="B80" s="536">
        <v>916</v>
      </c>
      <c r="C80" s="537">
        <v>20132</v>
      </c>
      <c r="D80" s="537"/>
      <c r="E80" s="94" t="s">
        <v>169</v>
      </c>
      <c r="F80" s="539">
        <v>916</v>
      </c>
    </row>
    <row r="81" spans="1:6">
      <c r="A81" s="471" t="s">
        <v>123</v>
      </c>
      <c r="B81" s="533">
        <v>249</v>
      </c>
      <c r="C81" s="534">
        <v>2013201</v>
      </c>
      <c r="D81" s="534" t="str">
        <f t="shared" ref="D81:D83" si="12">LEFT(C81,5)</f>
        <v>20132</v>
      </c>
      <c r="E81" s="8" t="s">
        <v>123</v>
      </c>
      <c r="F81" s="535">
        <v>249</v>
      </c>
    </row>
    <row r="82" spans="1:6">
      <c r="A82" s="471" t="s">
        <v>124</v>
      </c>
      <c r="B82" s="533">
        <v>615</v>
      </c>
      <c r="C82" s="534">
        <v>2013202</v>
      </c>
      <c r="D82" s="534" t="str">
        <f t="shared" si="12"/>
        <v>20132</v>
      </c>
      <c r="E82" s="8" t="s">
        <v>124</v>
      </c>
      <c r="F82" s="535">
        <v>615</v>
      </c>
    </row>
    <row r="83" spans="1:6">
      <c r="A83" s="471" t="s">
        <v>128</v>
      </c>
      <c r="B83" s="533">
        <v>52</v>
      </c>
      <c r="C83" s="534">
        <v>2013250</v>
      </c>
      <c r="D83" s="534" t="str">
        <f t="shared" si="12"/>
        <v>20132</v>
      </c>
      <c r="E83" s="8" t="s">
        <v>128</v>
      </c>
      <c r="F83" s="535">
        <v>52</v>
      </c>
    </row>
    <row r="84" s="318" customFormat="1" spans="1:6">
      <c r="A84" s="532" t="s">
        <v>170</v>
      </c>
      <c r="B84" s="536">
        <v>441</v>
      </c>
      <c r="C84" s="537">
        <v>20133</v>
      </c>
      <c r="D84" s="537"/>
      <c r="E84" s="94" t="s">
        <v>170</v>
      </c>
      <c r="F84" s="539">
        <v>441</v>
      </c>
    </row>
    <row r="85" spans="1:6">
      <c r="A85" s="471" t="s">
        <v>123</v>
      </c>
      <c r="B85" s="533">
        <v>138</v>
      </c>
      <c r="C85" s="534">
        <v>2013301</v>
      </c>
      <c r="D85" s="534" t="str">
        <f t="shared" ref="D85:D87" si="13">LEFT(C85,5)</f>
        <v>20133</v>
      </c>
      <c r="E85" s="8" t="s">
        <v>123</v>
      </c>
      <c r="F85" s="535">
        <v>138</v>
      </c>
    </row>
    <row r="86" spans="1:6">
      <c r="A86" s="471" t="s">
        <v>128</v>
      </c>
      <c r="B86" s="533">
        <v>93</v>
      </c>
      <c r="C86" s="534">
        <v>2013350</v>
      </c>
      <c r="D86" s="534" t="str">
        <f t="shared" si="13"/>
        <v>20133</v>
      </c>
      <c r="E86" s="8" t="s">
        <v>128</v>
      </c>
      <c r="F86" s="535">
        <v>93</v>
      </c>
    </row>
    <row r="87" spans="1:6">
      <c r="A87" s="471" t="s">
        <v>171</v>
      </c>
      <c r="B87" s="533">
        <v>210</v>
      </c>
      <c r="C87" s="534">
        <v>2013399</v>
      </c>
      <c r="D87" s="534" t="str">
        <f t="shared" si="13"/>
        <v>20133</v>
      </c>
      <c r="E87" s="8" t="s">
        <v>171</v>
      </c>
      <c r="F87" s="535">
        <v>210</v>
      </c>
    </row>
    <row r="88" s="318" customFormat="1" spans="1:6">
      <c r="A88" s="532" t="s">
        <v>172</v>
      </c>
      <c r="B88" s="536">
        <v>238</v>
      </c>
      <c r="C88" s="537">
        <v>20134</v>
      </c>
      <c r="D88" s="537"/>
      <c r="E88" s="94" t="s">
        <v>172</v>
      </c>
      <c r="F88" s="539">
        <v>238</v>
      </c>
    </row>
    <row r="89" spans="1:6">
      <c r="A89" s="471" t="s">
        <v>123</v>
      </c>
      <c r="B89" s="533">
        <v>117</v>
      </c>
      <c r="C89" s="534">
        <v>2013401</v>
      </c>
      <c r="D89" s="534" t="str">
        <f t="shared" ref="D89:D93" si="14">LEFT(C89,5)</f>
        <v>20134</v>
      </c>
      <c r="E89" s="8" t="s">
        <v>123</v>
      </c>
      <c r="F89" s="535">
        <v>117</v>
      </c>
    </row>
    <row r="90" spans="1:6">
      <c r="A90" s="471" t="s">
        <v>124</v>
      </c>
      <c r="B90" s="533">
        <v>6</v>
      </c>
      <c r="C90" s="534">
        <v>2013402</v>
      </c>
      <c r="D90" s="534" t="str">
        <f t="shared" si="14"/>
        <v>20134</v>
      </c>
      <c r="E90" s="8" t="s">
        <v>124</v>
      </c>
      <c r="F90" s="535">
        <v>6</v>
      </c>
    </row>
    <row r="91" spans="1:6">
      <c r="A91" s="471" t="s">
        <v>173</v>
      </c>
      <c r="B91" s="533">
        <v>14</v>
      </c>
      <c r="C91" s="534">
        <v>2013404</v>
      </c>
      <c r="D91" s="534" t="str">
        <f t="shared" si="14"/>
        <v>20134</v>
      </c>
      <c r="E91" s="8" t="s">
        <v>173</v>
      </c>
      <c r="F91" s="535">
        <v>14</v>
      </c>
    </row>
    <row r="92" spans="1:6">
      <c r="A92" s="471" t="s">
        <v>128</v>
      </c>
      <c r="B92" s="533">
        <v>48</v>
      </c>
      <c r="C92" s="534">
        <v>2013450</v>
      </c>
      <c r="D92" s="534" t="str">
        <f t="shared" si="14"/>
        <v>20134</v>
      </c>
      <c r="E92" s="8" t="s">
        <v>128</v>
      </c>
      <c r="F92" s="535">
        <v>48</v>
      </c>
    </row>
    <row r="93" spans="1:6">
      <c r="A93" s="471" t="s">
        <v>174</v>
      </c>
      <c r="B93" s="533">
        <v>53</v>
      </c>
      <c r="C93" s="534">
        <v>2013499</v>
      </c>
      <c r="D93" s="534" t="str">
        <f t="shared" si="14"/>
        <v>20134</v>
      </c>
      <c r="E93" s="8" t="s">
        <v>174</v>
      </c>
      <c r="F93" s="535">
        <v>53</v>
      </c>
    </row>
    <row r="94" s="318" customFormat="1" spans="1:6">
      <c r="A94" s="532" t="s">
        <v>175</v>
      </c>
      <c r="B94" s="536">
        <v>1222</v>
      </c>
      <c r="C94" s="537">
        <v>20138</v>
      </c>
      <c r="D94" s="537"/>
      <c r="E94" s="94" t="s">
        <v>175</v>
      </c>
      <c r="F94" s="539">
        <v>1222</v>
      </c>
    </row>
    <row r="95" spans="1:6">
      <c r="A95" s="471" t="s">
        <v>123</v>
      </c>
      <c r="B95" s="533">
        <v>821</v>
      </c>
      <c r="C95" s="534">
        <v>2013801</v>
      </c>
      <c r="D95" s="534" t="str">
        <f t="shared" ref="D95:D103" si="15">LEFT(C95,5)</f>
        <v>20138</v>
      </c>
      <c r="E95" s="8" t="s">
        <v>123</v>
      </c>
      <c r="F95" s="535">
        <v>821</v>
      </c>
    </row>
    <row r="96" spans="1:6">
      <c r="A96" s="471" t="s">
        <v>176</v>
      </c>
      <c r="B96" s="533">
        <v>72</v>
      </c>
      <c r="C96" s="534">
        <v>2013804</v>
      </c>
      <c r="D96" s="534" t="str">
        <f t="shared" si="15"/>
        <v>20138</v>
      </c>
      <c r="E96" s="8" t="s">
        <v>176</v>
      </c>
      <c r="F96" s="535">
        <v>72</v>
      </c>
    </row>
    <row r="97" spans="1:6">
      <c r="A97" s="471" t="s">
        <v>177</v>
      </c>
      <c r="B97" s="533">
        <v>12</v>
      </c>
      <c r="C97" s="534">
        <v>2013805</v>
      </c>
      <c r="D97" s="534" t="str">
        <f t="shared" si="15"/>
        <v>20138</v>
      </c>
      <c r="E97" s="8" t="s">
        <v>177</v>
      </c>
      <c r="F97" s="535">
        <v>12</v>
      </c>
    </row>
    <row r="98" spans="1:6">
      <c r="A98" s="471" t="s">
        <v>178</v>
      </c>
      <c r="B98" s="533">
        <v>10</v>
      </c>
      <c r="C98" s="534">
        <v>2013810</v>
      </c>
      <c r="D98" s="534" t="str">
        <f t="shared" si="15"/>
        <v>20138</v>
      </c>
      <c r="E98" s="8" t="s">
        <v>178</v>
      </c>
      <c r="F98" s="535">
        <v>10</v>
      </c>
    </row>
    <row r="99" spans="1:6">
      <c r="A99" s="471" t="s">
        <v>179</v>
      </c>
      <c r="B99" s="533">
        <v>5</v>
      </c>
      <c r="C99" s="534">
        <v>2013812</v>
      </c>
      <c r="D99" s="534" t="str">
        <f t="shared" si="15"/>
        <v>20138</v>
      </c>
      <c r="E99" s="8" t="s">
        <v>179</v>
      </c>
      <c r="F99" s="535">
        <v>5</v>
      </c>
    </row>
    <row r="100" spans="1:6">
      <c r="A100" s="471" t="s">
        <v>180</v>
      </c>
      <c r="B100" s="533">
        <v>22</v>
      </c>
      <c r="C100" s="534">
        <v>2013815</v>
      </c>
      <c r="D100" s="534" t="str">
        <f t="shared" si="15"/>
        <v>20138</v>
      </c>
      <c r="E100" s="8" t="s">
        <v>180</v>
      </c>
      <c r="F100" s="535">
        <v>22</v>
      </c>
    </row>
    <row r="101" spans="1:6">
      <c r="A101" s="471" t="s">
        <v>181</v>
      </c>
      <c r="B101" s="533">
        <v>43</v>
      </c>
      <c r="C101" s="534">
        <v>2013816</v>
      </c>
      <c r="D101" s="534" t="str">
        <f t="shared" si="15"/>
        <v>20138</v>
      </c>
      <c r="E101" s="8" t="s">
        <v>181</v>
      </c>
      <c r="F101" s="535">
        <v>43</v>
      </c>
    </row>
    <row r="102" spans="1:6">
      <c r="A102" s="471" t="s">
        <v>128</v>
      </c>
      <c r="B102" s="533">
        <v>177</v>
      </c>
      <c r="C102" s="534">
        <v>2013850</v>
      </c>
      <c r="D102" s="534" t="str">
        <f t="shared" si="15"/>
        <v>20138</v>
      </c>
      <c r="E102" s="8" t="s">
        <v>128</v>
      </c>
      <c r="F102" s="535">
        <v>177</v>
      </c>
    </row>
    <row r="103" spans="1:6">
      <c r="A103" s="471" t="s">
        <v>182</v>
      </c>
      <c r="B103" s="533">
        <v>60</v>
      </c>
      <c r="C103" s="534">
        <v>2013899</v>
      </c>
      <c r="D103" s="534" t="str">
        <f t="shared" si="15"/>
        <v>20138</v>
      </c>
      <c r="E103" s="8" t="s">
        <v>182</v>
      </c>
      <c r="F103" s="535">
        <v>60</v>
      </c>
    </row>
    <row r="104" s="318" customFormat="1" spans="1:6">
      <c r="A104" s="532" t="s">
        <v>183</v>
      </c>
      <c r="B104" s="536">
        <v>3</v>
      </c>
      <c r="C104" s="537">
        <v>20199</v>
      </c>
      <c r="D104" s="537"/>
      <c r="E104" s="94" t="s">
        <v>183</v>
      </c>
      <c r="F104" s="539">
        <v>3</v>
      </c>
    </row>
    <row r="105" spans="1:6">
      <c r="A105" s="471" t="s">
        <v>183</v>
      </c>
      <c r="B105" s="533">
        <v>3</v>
      </c>
      <c r="C105" s="534">
        <v>2019999</v>
      </c>
      <c r="D105" s="534" t="str">
        <f>LEFT(C105,5)</f>
        <v>20199</v>
      </c>
      <c r="E105" s="8" t="s">
        <v>183</v>
      </c>
      <c r="F105" s="535">
        <v>3</v>
      </c>
    </row>
    <row r="106" s="318" customFormat="1" spans="1:6">
      <c r="A106" s="161" t="s">
        <v>184</v>
      </c>
      <c r="B106" s="536">
        <v>197</v>
      </c>
      <c r="C106" s="540">
        <v>203</v>
      </c>
      <c r="D106" s="540"/>
      <c r="E106" s="469" t="s">
        <v>185</v>
      </c>
      <c r="F106" s="541">
        <v>197</v>
      </c>
    </row>
    <row r="107" s="318" customFormat="1" spans="1:6">
      <c r="A107" s="532" t="s">
        <v>186</v>
      </c>
      <c r="B107" s="536">
        <v>197</v>
      </c>
      <c r="C107" s="537">
        <v>20306</v>
      </c>
      <c r="D107" s="537"/>
      <c r="E107" s="94" t="s">
        <v>186</v>
      </c>
      <c r="F107" s="539">
        <v>197</v>
      </c>
    </row>
    <row r="108" spans="1:6">
      <c r="A108" s="471" t="s">
        <v>187</v>
      </c>
      <c r="B108" s="533">
        <v>197</v>
      </c>
      <c r="C108" s="534">
        <v>2030699</v>
      </c>
      <c r="D108" s="534" t="str">
        <f t="shared" ref="D108:D115" si="16">LEFT(C108,5)</f>
        <v>20306</v>
      </c>
      <c r="E108" s="8" t="s">
        <v>187</v>
      </c>
      <c r="F108" s="535">
        <v>197</v>
      </c>
    </row>
    <row r="109" s="318" customFormat="1" spans="1:6">
      <c r="A109" s="161" t="s">
        <v>188</v>
      </c>
      <c r="B109" s="536">
        <v>9159</v>
      </c>
      <c r="C109" s="540">
        <v>204</v>
      </c>
      <c r="D109" s="540"/>
      <c r="E109" s="469" t="s">
        <v>189</v>
      </c>
      <c r="F109" s="541">
        <v>9159</v>
      </c>
    </row>
    <row r="110" s="318" customFormat="1" spans="1:6">
      <c r="A110" s="532" t="s">
        <v>190</v>
      </c>
      <c r="B110" s="536">
        <v>7966</v>
      </c>
      <c r="C110" s="537">
        <v>20402</v>
      </c>
      <c r="D110" s="537"/>
      <c r="E110" s="94" t="s">
        <v>190</v>
      </c>
      <c r="F110" s="539">
        <v>7966</v>
      </c>
    </row>
    <row r="111" spans="1:6">
      <c r="A111" s="471" t="s">
        <v>123</v>
      </c>
      <c r="B111" s="533">
        <v>3907</v>
      </c>
      <c r="C111" s="534">
        <v>2040201</v>
      </c>
      <c r="D111" s="534" t="str">
        <f t="shared" si="16"/>
        <v>20402</v>
      </c>
      <c r="E111" s="8" t="s">
        <v>123</v>
      </c>
      <c r="F111" s="535">
        <v>3907</v>
      </c>
    </row>
    <row r="112" spans="1:6">
      <c r="A112" s="471" t="s">
        <v>124</v>
      </c>
      <c r="B112" s="533">
        <v>550</v>
      </c>
      <c r="C112" s="534">
        <v>2040202</v>
      </c>
      <c r="D112" s="534" t="str">
        <f t="shared" si="16"/>
        <v>20402</v>
      </c>
      <c r="E112" s="8" t="s">
        <v>124</v>
      </c>
      <c r="F112" s="535">
        <v>550</v>
      </c>
    </row>
    <row r="113" spans="1:6">
      <c r="A113" s="471" t="s">
        <v>191</v>
      </c>
      <c r="B113" s="533">
        <v>375</v>
      </c>
      <c r="C113" s="534">
        <v>2040220</v>
      </c>
      <c r="D113" s="534" t="str">
        <f t="shared" si="16"/>
        <v>20402</v>
      </c>
      <c r="E113" s="8" t="s">
        <v>191</v>
      </c>
      <c r="F113" s="535">
        <v>375</v>
      </c>
    </row>
    <row r="114" spans="1:6">
      <c r="A114" s="471" t="s">
        <v>128</v>
      </c>
      <c r="B114" s="533">
        <v>1705</v>
      </c>
      <c r="C114" s="534">
        <v>2040250</v>
      </c>
      <c r="D114" s="534" t="str">
        <f t="shared" si="16"/>
        <v>20402</v>
      </c>
      <c r="E114" s="8" t="s">
        <v>128</v>
      </c>
      <c r="F114" s="535">
        <v>1705</v>
      </c>
    </row>
    <row r="115" spans="1:6">
      <c r="A115" s="471" t="s">
        <v>192</v>
      </c>
      <c r="B115" s="533">
        <v>1429</v>
      </c>
      <c r="C115" s="534">
        <v>2040299</v>
      </c>
      <c r="D115" s="534" t="str">
        <f t="shared" si="16"/>
        <v>20402</v>
      </c>
      <c r="E115" s="8" t="s">
        <v>192</v>
      </c>
      <c r="F115" s="535">
        <v>1429</v>
      </c>
    </row>
    <row r="116" s="318" customFormat="1" spans="1:6">
      <c r="A116" s="532" t="s">
        <v>193</v>
      </c>
      <c r="B116" s="536">
        <v>195</v>
      </c>
      <c r="C116" s="537">
        <v>20404</v>
      </c>
      <c r="D116" s="537"/>
      <c r="E116" s="94" t="s">
        <v>193</v>
      </c>
      <c r="F116" s="539">
        <v>195</v>
      </c>
    </row>
    <row r="117" spans="1:6">
      <c r="A117" s="471" t="s">
        <v>123</v>
      </c>
      <c r="B117" s="533">
        <v>190</v>
      </c>
      <c r="C117" s="534">
        <v>2040401</v>
      </c>
      <c r="D117" s="534" t="str">
        <f t="shared" ref="D117:D122" si="17">LEFT(C117,5)</f>
        <v>20404</v>
      </c>
      <c r="E117" s="8" t="s">
        <v>123</v>
      </c>
      <c r="F117" s="535">
        <v>190</v>
      </c>
    </row>
    <row r="118" spans="1:6">
      <c r="A118" s="471" t="s">
        <v>128</v>
      </c>
      <c r="B118" s="533">
        <v>5</v>
      </c>
      <c r="C118" s="534">
        <v>2040450</v>
      </c>
      <c r="D118" s="534" t="str">
        <f t="shared" si="17"/>
        <v>20404</v>
      </c>
      <c r="E118" s="8" t="s">
        <v>128</v>
      </c>
      <c r="F118" s="535">
        <v>5</v>
      </c>
    </row>
    <row r="119" s="318" customFormat="1" spans="1:6">
      <c r="A119" s="532" t="s">
        <v>194</v>
      </c>
      <c r="B119" s="536">
        <v>519</v>
      </c>
      <c r="C119" s="537">
        <v>20405</v>
      </c>
      <c r="D119" s="537"/>
      <c r="E119" s="94" t="s">
        <v>194</v>
      </c>
      <c r="F119" s="539">
        <v>519</v>
      </c>
    </row>
    <row r="120" spans="1:6">
      <c r="A120" s="471" t="s">
        <v>123</v>
      </c>
      <c r="B120" s="533">
        <v>335</v>
      </c>
      <c r="C120" s="534">
        <v>2040501</v>
      </c>
      <c r="D120" s="534" t="str">
        <f t="shared" si="17"/>
        <v>20405</v>
      </c>
      <c r="E120" s="8" t="s">
        <v>123</v>
      </c>
      <c r="F120" s="535">
        <v>335</v>
      </c>
    </row>
    <row r="121" spans="1:6">
      <c r="A121" s="471" t="s">
        <v>128</v>
      </c>
      <c r="B121" s="533">
        <v>4</v>
      </c>
      <c r="C121" s="534">
        <v>2040550</v>
      </c>
      <c r="D121" s="534" t="str">
        <f t="shared" si="17"/>
        <v>20405</v>
      </c>
      <c r="E121" s="8" t="s">
        <v>128</v>
      </c>
      <c r="F121" s="535">
        <v>4</v>
      </c>
    </row>
    <row r="122" spans="1:6">
      <c r="A122" s="471" t="s">
        <v>195</v>
      </c>
      <c r="B122" s="533">
        <v>180</v>
      </c>
      <c r="C122" s="534">
        <v>2040599</v>
      </c>
      <c r="D122" s="534" t="str">
        <f t="shared" si="17"/>
        <v>20405</v>
      </c>
      <c r="E122" s="8" t="s">
        <v>195</v>
      </c>
      <c r="F122" s="535">
        <v>180</v>
      </c>
    </row>
    <row r="123" s="318" customFormat="1" spans="1:6">
      <c r="A123" s="532" t="s">
        <v>196</v>
      </c>
      <c r="B123" s="536">
        <v>479</v>
      </c>
      <c r="C123" s="537">
        <v>20406</v>
      </c>
      <c r="D123" s="537"/>
      <c r="E123" s="94" t="s">
        <v>196</v>
      </c>
      <c r="F123" s="539">
        <v>479</v>
      </c>
    </row>
    <row r="124" spans="1:6">
      <c r="A124" s="471" t="s">
        <v>123</v>
      </c>
      <c r="B124" s="533">
        <v>376</v>
      </c>
      <c r="C124" s="534">
        <v>2040601</v>
      </c>
      <c r="D124" s="534" t="str">
        <f t="shared" ref="D124:D130" si="18">LEFT(C124,5)</f>
        <v>20406</v>
      </c>
      <c r="E124" s="8" t="s">
        <v>123</v>
      </c>
      <c r="F124" s="535">
        <v>376</v>
      </c>
    </row>
    <row r="125" spans="1:6">
      <c r="A125" s="471" t="s">
        <v>197</v>
      </c>
      <c r="B125" s="533">
        <v>38</v>
      </c>
      <c r="C125" s="534">
        <v>2040604</v>
      </c>
      <c r="D125" s="534" t="str">
        <f t="shared" si="18"/>
        <v>20406</v>
      </c>
      <c r="E125" s="8" t="s">
        <v>197</v>
      </c>
      <c r="F125" s="535">
        <v>38</v>
      </c>
    </row>
    <row r="126" spans="1:6">
      <c r="A126" s="471" t="s">
        <v>198</v>
      </c>
      <c r="B126" s="533">
        <v>14</v>
      </c>
      <c r="C126" s="534">
        <v>2040605</v>
      </c>
      <c r="D126" s="534" t="str">
        <f t="shared" si="18"/>
        <v>20406</v>
      </c>
      <c r="E126" s="8" t="s">
        <v>198</v>
      </c>
      <c r="F126" s="535">
        <v>14</v>
      </c>
    </row>
    <row r="127" spans="1:6">
      <c r="A127" s="471" t="s">
        <v>199</v>
      </c>
      <c r="B127" s="533">
        <v>10</v>
      </c>
      <c r="C127" s="534">
        <v>2040607</v>
      </c>
      <c r="D127" s="534" t="str">
        <f t="shared" si="18"/>
        <v>20406</v>
      </c>
      <c r="E127" s="8" t="s">
        <v>199</v>
      </c>
      <c r="F127" s="535">
        <v>10</v>
      </c>
    </row>
    <row r="128" spans="1:6">
      <c r="A128" s="471" t="s">
        <v>200</v>
      </c>
      <c r="B128" s="533">
        <v>14</v>
      </c>
      <c r="C128" s="534">
        <v>2040610</v>
      </c>
      <c r="D128" s="534" t="str">
        <f t="shared" si="18"/>
        <v>20406</v>
      </c>
      <c r="E128" s="8" t="s">
        <v>200</v>
      </c>
      <c r="F128" s="535">
        <v>14</v>
      </c>
    </row>
    <row r="129" spans="1:6">
      <c r="A129" s="471" t="s">
        <v>128</v>
      </c>
      <c r="B129" s="533">
        <v>24</v>
      </c>
      <c r="C129" s="534">
        <v>2040650</v>
      </c>
      <c r="D129" s="534" t="str">
        <f t="shared" si="18"/>
        <v>20406</v>
      </c>
      <c r="E129" s="8" t="s">
        <v>128</v>
      </c>
      <c r="F129" s="535">
        <v>24</v>
      </c>
    </row>
    <row r="130" spans="1:6">
      <c r="A130" s="471" t="s">
        <v>201</v>
      </c>
      <c r="B130" s="533">
        <v>3</v>
      </c>
      <c r="C130" s="534">
        <v>2040699</v>
      </c>
      <c r="D130" s="534" t="str">
        <f t="shared" si="18"/>
        <v>20406</v>
      </c>
      <c r="E130" s="8" t="s">
        <v>201</v>
      </c>
      <c r="F130" s="535">
        <v>3</v>
      </c>
    </row>
    <row r="131" s="318" customFormat="1" spans="1:6">
      <c r="A131" s="161" t="s">
        <v>202</v>
      </c>
      <c r="B131" s="536">
        <v>22550</v>
      </c>
      <c r="C131" s="540">
        <v>205</v>
      </c>
      <c r="D131" s="540"/>
      <c r="E131" s="469" t="s">
        <v>203</v>
      </c>
      <c r="F131" s="541">
        <v>22550</v>
      </c>
    </row>
    <row r="132" s="318" customFormat="1" spans="1:6">
      <c r="A132" s="532" t="s">
        <v>204</v>
      </c>
      <c r="B132" s="536">
        <v>106</v>
      </c>
      <c r="C132" s="537">
        <v>20501</v>
      </c>
      <c r="D132" s="537"/>
      <c r="E132" s="94" t="s">
        <v>204</v>
      </c>
      <c r="F132" s="539">
        <v>106</v>
      </c>
    </row>
    <row r="133" spans="1:6">
      <c r="A133" s="471" t="s">
        <v>123</v>
      </c>
      <c r="B133" s="533">
        <v>106</v>
      </c>
      <c r="C133" s="534">
        <v>2050101</v>
      </c>
      <c r="D133" s="534" t="str">
        <f t="shared" ref="D133:D138" si="19">LEFT(C133,5)</f>
        <v>20501</v>
      </c>
      <c r="E133" s="8" t="s">
        <v>123</v>
      </c>
      <c r="F133" s="535">
        <v>106</v>
      </c>
    </row>
    <row r="134" s="318" customFormat="1" spans="1:6">
      <c r="A134" s="532" t="s">
        <v>205</v>
      </c>
      <c r="B134" s="536">
        <v>19316</v>
      </c>
      <c r="C134" s="537">
        <v>20502</v>
      </c>
      <c r="D134" s="537"/>
      <c r="E134" s="94" t="s">
        <v>205</v>
      </c>
      <c r="F134" s="539">
        <v>19316</v>
      </c>
    </row>
    <row r="135" spans="1:6">
      <c r="A135" s="471" t="s">
        <v>206</v>
      </c>
      <c r="B135" s="533">
        <v>2133</v>
      </c>
      <c r="C135" s="534">
        <v>2050201</v>
      </c>
      <c r="D135" s="534" t="str">
        <f t="shared" si="19"/>
        <v>20502</v>
      </c>
      <c r="E135" s="8" t="s">
        <v>206</v>
      </c>
      <c r="F135" s="535">
        <v>2133</v>
      </c>
    </row>
    <row r="136" spans="1:6">
      <c r="A136" s="471" t="s">
        <v>207</v>
      </c>
      <c r="B136" s="533">
        <v>8300</v>
      </c>
      <c r="C136" s="534">
        <v>2050202</v>
      </c>
      <c r="D136" s="534" t="str">
        <f t="shared" si="19"/>
        <v>20502</v>
      </c>
      <c r="E136" s="8" t="s">
        <v>207</v>
      </c>
      <c r="F136" s="535">
        <v>8300</v>
      </c>
    </row>
    <row r="137" spans="1:6">
      <c r="A137" s="471" t="s">
        <v>208</v>
      </c>
      <c r="B137" s="533">
        <v>5622</v>
      </c>
      <c r="C137" s="534">
        <v>2050203</v>
      </c>
      <c r="D137" s="534" t="str">
        <f t="shared" si="19"/>
        <v>20502</v>
      </c>
      <c r="E137" s="8" t="s">
        <v>208</v>
      </c>
      <c r="F137" s="535">
        <v>5622</v>
      </c>
    </row>
    <row r="138" spans="1:6">
      <c r="A138" s="471" t="s">
        <v>209</v>
      </c>
      <c r="B138" s="533">
        <v>3261</v>
      </c>
      <c r="C138" s="534">
        <v>2050204</v>
      </c>
      <c r="D138" s="534" t="str">
        <f t="shared" si="19"/>
        <v>20502</v>
      </c>
      <c r="E138" s="8" t="s">
        <v>209</v>
      </c>
      <c r="F138" s="535">
        <v>3261</v>
      </c>
    </row>
    <row r="139" s="318" customFormat="1" spans="1:6">
      <c r="A139" s="532" t="s">
        <v>210</v>
      </c>
      <c r="B139" s="536">
        <v>136</v>
      </c>
      <c r="C139" s="537">
        <v>20503</v>
      </c>
      <c r="D139" s="537"/>
      <c r="E139" s="94" t="s">
        <v>210</v>
      </c>
      <c r="F139" s="539">
        <v>136</v>
      </c>
    </row>
    <row r="140" spans="1:6">
      <c r="A140" s="471" t="s">
        <v>211</v>
      </c>
      <c r="B140" s="533">
        <v>136</v>
      </c>
      <c r="C140" s="534">
        <v>2050302</v>
      </c>
      <c r="D140" s="534" t="str">
        <f t="shared" ref="D140:D145" si="20">LEFT(C140,5)</f>
        <v>20503</v>
      </c>
      <c r="E140" s="8" t="s">
        <v>211</v>
      </c>
      <c r="F140" s="535">
        <v>136</v>
      </c>
    </row>
    <row r="141" s="318" customFormat="1" spans="1:6">
      <c r="A141" s="532" t="s">
        <v>212</v>
      </c>
      <c r="B141" s="536">
        <v>26</v>
      </c>
      <c r="C141" s="537">
        <v>20507</v>
      </c>
      <c r="D141" s="537"/>
      <c r="E141" s="94" t="s">
        <v>212</v>
      </c>
      <c r="F141" s="539">
        <v>26</v>
      </c>
    </row>
    <row r="142" spans="1:6">
      <c r="A142" s="471" t="s">
        <v>213</v>
      </c>
      <c r="B142" s="533">
        <v>26</v>
      </c>
      <c r="C142" s="534">
        <v>2050701</v>
      </c>
      <c r="D142" s="534" t="str">
        <f t="shared" si="20"/>
        <v>20507</v>
      </c>
      <c r="E142" s="8" t="s">
        <v>213</v>
      </c>
      <c r="F142" s="535">
        <v>26</v>
      </c>
    </row>
    <row r="143" s="318" customFormat="1" spans="1:6">
      <c r="A143" s="532" t="s">
        <v>214</v>
      </c>
      <c r="B143" s="536">
        <v>472</v>
      </c>
      <c r="C143" s="537">
        <v>20508</v>
      </c>
      <c r="D143" s="537"/>
      <c r="E143" s="94" t="s">
        <v>214</v>
      </c>
      <c r="F143" s="539">
        <v>472</v>
      </c>
    </row>
    <row r="144" spans="1:6">
      <c r="A144" s="471" t="s">
        <v>215</v>
      </c>
      <c r="B144" s="533">
        <v>80</v>
      </c>
      <c r="C144" s="534">
        <v>2050801</v>
      </c>
      <c r="D144" s="534" t="str">
        <f t="shared" si="20"/>
        <v>20508</v>
      </c>
      <c r="E144" s="8" t="s">
        <v>215</v>
      </c>
      <c r="F144" s="535">
        <v>80</v>
      </c>
    </row>
    <row r="145" spans="1:6">
      <c r="A145" s="471" t="s">
        <v>216</v>
      </c>
      <c r="B145" s="533">
        <v>392</v>
      </c>
      <c r="C145" s="534">
        <v>2050802</v>
      </c>
      <c r="D145" s="534" t="str">
        <f t="shared" si="20"/>
        <v>20508</v>
      </c>
      <c r="E145" s="8" t="s">
        <v>216</v>
      </c>
      <c r="F145" s="535">
        <v>392</v>
      </c>
    </row>
    <row r="146" s="318" customFormat="1" spans="1:6">
      <c r="A146" s="532" t="s">
        <v>217</v>
      </c>
      <c r="B146" s="536">
        <v>830</v>
      </c>
      <c r="C146" s="537">
        <v>20509</v>
      </c>
      <c r="D146" s="537"/>
      <c r="E146" s="94" t="s">
        <v>217</v>
      </c>
      <c r="F146" s="539">
        <v>830</v>
      </c>
    </row>
    <row r="147" spans="1:6">
      <c r="A147" s="471" t="s">
        <v>218</v>
      </c>
      <c r="B147" s="533">
        <v>830</v>
      </c>
      <c r="C147" s="534">
        <v>2050999</v>
      </c>
      <c r="D147" s="534" t="str">
        <f t="shared" ref="D147:D153" si="21">LEFT(C147,5)</f>
        <v>20509</v>
      </c>
      <c r="E147" s="8" t="s">
        <v>218</v>
      </c>
      <c r="F147" s="535">
        <v>830</v>
      </c>
    </row>
    <row r="148" s="318" customFormat="1" spans="1:6">
      <c r="A148" s="532" t="s">
        <v>219</v>
      </c>
      <c r="B148" s="536">
        <v>1664</v>
      </c>
      <c r="C148" s="537">
        <v>20599</v>
      </c>
      <c r="D148" s="537"/>
      <c r="E148" s="94" t="s">
        <v>219</v>
      </c>
      <c r="F148" s="539">
        <v>1664</v>
      </c>
    </row>
    <row r="149" spans="1:6">
      <c r="A149" s="471" t="s">
        <v>219</v>
      </c>
      <c r="B149" s="533">
        <v>1664</v>
      </c>
      <c r="C149" s="534">
        <v>2059999</v>
      </c>
      <c r="D149" s="534" t="str">
        <f t="shared" si="21"/>
        <v>20599</v>
      </c>
      <c r="E149" s="8" t="s">
        <v>219</v>
      </c>
      <c r="F149" s="535">
        <v>1664</v>
      </c>
    </row>
    <row r="150" s="318" customFormat="1" spans="1:6">
      <c r="A150" s="161" t="s">
        <v>220</v>
      </c>
      <c r="B150" s="536">
        <v>800</v>
      </c>
      <c r="C150" s="540">
        <v>206</v>
      </c>
      <c r="D150" s="540"/>
      <c r="E150" s="469" t="s">
        <v>221</v>
      </c>
      <c r="F150" s="541">
        <v>800</v>
      </c>
    </row>
    <row r="151" s="318" customFormat="1" spans="1:6">
      <c r="A151" s="532" t="s">
        <v>222</v>
      </c>
      <c r="B151" s="536">
        <v>151</v>
      </c>
      <c r="C151" s="537">
        <v>20601</v>
      </c>
      <c r="D151" s="537"/>
      <c r="E151" s="94" t="s">
        <v>222</v>
      </c>
      <c r="F151" s="539">
        <v>151</v>
      </c>
    </row>
    <row r="152" spans="1:6">
      <c r="A152" s="471" t="s">
        <v>123</v>
      </c>
      <c r="B152" s="533">
        <v>92</v>
      </c>
      <c r="C152" s="534">
        <v>2060101</v>
      </c>
      <c r="D152" s="534" t="str">
        <f t="shared" si="21"/>
        <v>20601</v>
      </c>
      <c r="E152" s="8" t="s">
        <v>123</v>
      </c>
      <c r="F152" s="535">
        <v>92</v>
      </c>
    </row>
    <row r="153" spans="1:6">
      <c r="A153" s="471" t="s">
        <v>223</v>
      </c>
      <c r="B153" s="533">
        <v>59</v>
      </c>
      <c r="C153" s="534">
        <v>2060199</v>
      </c>
      <c r="D153" s="534" t="str">
        <f t="shared" si="21"/>
        <v>20601</v>
      </c>
      <c r="E153" s="8" t="s">
        <v>223</v>
      </c>
      <c r="F153" s="535">
        <v>59</v>
      </c>
    </row>
    <row r="154" s="318" customFormat="1" spans="1:6">
      <c r="A154" s="532" t="s">
        <v>224</v>
      </c>
      <c r="B154" s="536">
        <v>107</v>
      </c>
      <c r="C154" s="537">
        <v>20604</v>
      </c>
      <c r="D154" s="537"/>
      <c r="E154" s="94" t="s">
        <v>224</v>
      </c>
      <c r="F154" s="539">
        <v>107</v>
      </c>
    </row>
    <row r="155" spans="1:6">
      <c r="A155" s="471" t="s">
        <v>225</v>
      </c>
      <c r="B155" s="533">
        <v>107</v>
      </c>
      <c r="C155" s="534">
        <v>2060499</v>
      </c>
      <c r="D155" s="534" t="str">
        <f t="shared" ref="D155:D158" si="22">LEFT(C155,5)</f>
        <v>20604</v>
      </c>
      <c r="E155" s="8" t="s">
        <v>225</v>
      </c>
      <c r="F155" s="535">
        <v>107</v>
      </c>
    </row>
    <row r="156" s="318" customFormat="1" spans="1:6">
      <c r="A156" s="532" t="s">
        <v>226</v>
      </c>
      <c r="B156" s="536">
        <v>93</v>
      </c>
      <c r="C156" s="537">
        <v>20607</v>
      </c>
      <c r="D156" s="537"/>
      <c r="E156" s="94" t="s">
        <v>226</v>
      </c>
      <c r="F156" s="539">
        <v>93</v>
      </c>
    </row>
    <row r="157" spans="1:6">
      <c r="A157" s="471" t="s">
        <v>227</v>
      </c>
      <c r="B157" s="533">
        <v>77</v>
      </c>
      <c r="C157" s="534">
        <v>2060701</v>
      </c>
      <c r="D157" s="534" t="str">
        <f t="shared" si="22"/>
        <v>20607</v>
      </c>
      <c r="E157" s="8" t="s">
        <v>227</v>
      </c>
      <c r="F157" s="535">
        <v>77</v>
      </c>
    </row>
    <row r="158" spans="1:6">
      <c r="A158" s="471" t="s">
        <v>228</v>
      </c>
      <c r="B158" s="533">
        <v>16</v>
      </c>
      <c r="C158" s="534">
        <v>2060702</v>
      </c>
      <c r="D158" s="534" t="str">
        <f t="shared" si="22"/>
        <v>20607</v>
      </c>
      <c r="E158" s="8" t="s">
        <v>228</v>
      </c>
      <c r="F158" s="535">
        <v>16</v>
      </c>
    </row>
    <row r="159" s="318" customFormat="1" spans="1:6">
      <c r="A159" s="532" t="s">
        <v>229</v>
      </c>
      <c r="B159" s="536">
        <v>449</v>
      </c>
      <c r="C159" s="537">
        <v>20609</v>
      </c>
      <c r="D159" s="537"/>
      <c r="E159" s="94" t="s">
        <v>229</v>
      </c>
      <c r="F159" s="539">
        <v>449</v>
      </c>
    </row>
    <row r="160" spans="1:6">
      <c r="A160" s="471" t="s">
        <v>230</v>
      </c>
      <c r="B160" s="533">
        <v>449</v>
      </c>
      <c r="C160" s="534">
        <v>2069999</v>
      </c>
      <c r="D160" s="534" t="str">
        <f t="shared" ref="D160:D172" si="23">LEFT(C160,5)</f>
        <v>20699</v>
      </c>
      <c r="E160" s="8" t="s">
        <v>230</v>
      </c>
      <c r="F160" s="535">
        <v>449</v>
      </c>
    </row>
    <row r="161" s="318" customFormat="1" spans="1:6">
      <c r="A161" s="161" t="s">
        <v>231</v>
      </c>
      <c r="B161" s="536">
        <v>1640</v>
      </c>
      <c r="C161" s="540">
        <v>207</v>
      </c>
      <c r="D161" s="540"/>
      <c r="E161" s="469" t="s">
        <v>232</v>
      </c>
      <c r="F161" s="541">
        <v>1640</v>
      </c>
    </row>
    <row r="162" s="318" customFormat="1" spans="1:6">
      <c r="A162" s="532" t="s">
        <v>233</v>
      </c>
      <c r="B162" s="536">
        <v>685</v>
      </c>
      <c r="C162" s="537">
        <v>20701</v>
      </c>
      <c r="D162" s="537"/>
      <c r="E162" s="94" t="s">
        <v>233</v>
      </c>
      <c r="F162" s="539">
        <v>685</v>
      </c>
    </row>
    <row r="163" spans="1:6">
      <c r="A163" s="471" t="s">
        <v>123</v>
      </c>
      <c r="B163" s="533">
        <v>332</v>
      </c>
      <c r="C163" s="534">
        <v>2070101</v>
      </c>
      <c r="D163" s="534" t="str">
        <f t="shared" si="23"/>
        <v>20701</v>
      </c>
      <c r="E163" s="8" t="s">
        <v>123</v>
      </c>
      <c r="F163" s="535">
        <v>332</v>
      </c>
    </row>
    <row r="164" spans="1:6">
      <c r="A164" s="471" t="s">
        <v>234</v>
      </c>
      <c r="B164" s="533">
        <v>10</v>
      </c>
      <c r="C164" s="534">
        <v>2070104</v>
      </c>
      <c r="D164" s="534" t="str">
        <f t="shared" si="23"/>
        <v>20701</v>
      </c>
      <c r="E164" s="8" t="s">
        <v>234</v>
      </c>
      <c r="F164" s="535">
        <v>10</v>
      </c>
    </row>
    <row r="165" spans="1:6">
      <c r="A165" s="471" t="s">
        <v>235</v>
      </c>
      <c r="B165" s="533">
        <v>40</v>
      </c>
      <c r="C165" s="534">
        <v>2070108</v>
      </c>
      <c r="D165" s="534" t="str">
        <f t="shared" si="23"/>
        <v>20701</v>
      </c>
      <c r="E165" s="8" t="s">
        <v>235</v>
      </c>
      <c r="F165" s="535">
        <v>40</v>
      </c>
    </row>
    <row r="166" spans="1:6">
      <c r="A166" s="471" t="s">
        <v>236</v>
      </c>
      <c r="B166" s="533">
        <v>5</v>
      </c>
      <c r="C166" s="534">
        <v>2070109</v>
      </c>
      <c r="D166" s="534" t="str">
        <f t="shared" si="23"/>
        <v>20701</v>
      </c>
      <c r="E166" s="8" t="s">
        <v>236</v>
      </c>
      <c r="F166" s="535">
        <v>5</v>
      </c>
    </row>
    <row r="167" spans="1:6">
      <c r="A167" s="471" t="s">
        <v>237</v>
      </c>
      <c r="B167" s="533">
        <v>30</v>
      </c>
      <c r="C167" s="534">
        <v>2070110</v>
      </c>
      <c r="D167" s="534" t="str">
        <f t="shared" si="23"/>
        <v>20701</v>
      </c>
      <c r="E167" s="8" t="s">
        <v>237</v>
      </c>
      <c r="F167" s="535">
        <v>30</v>
      </c>
    </row>
    <row r="168" spans="1:6">
      <c r="A168" s="471" t="s">
        <v>238</v>
      </c>
      <c r="B168" s="533">
        <v>30</v>
      </c>
      <c r="C168" s="534">
        <v>2070111</v>
      </c>
      <c r="D168" s="534" t="str">
        <f t="shared" si="23"/>
        <v>20701</v>
      </c>
      <c r="E168" s="8" t="s">
        <v>238</v>
      </c>
      <c r="F168" s="535">
        <v>30</v>
      </c>
    </row>
    <row r="169" spans="1:6">
      <c r="A169" s="471" t="s">
        <v>239</v>
      </c>
      <c r="B169" s="533">
        <v>5</v>
      </c>
      <c r="C169" s="534">
        <v>2070112</v>
      </c>
      <c r="D169" s="534" t="str">
        <f t="shared" si="23"/>
        <v>20701</v>
      </c>
      <c r="E169" s="8" t="s">
        <v>239</v>
      </c>
      <c r="F169" s="535">
        <v>5</v>
      </c>
    </row>
    <row r="170" spans="1:6">
      <c r="A170" s="471" t="s">
        <v>240</v>
      </c>
      <c r="B170" s="533">
        <v>10</v>
      </c>
      <c r="C170" s="534">
        <v>2070113</v>
      </c>
      <c r="D170" s="534" t="str">
        <f t="shared" si="23"/>
        <v>20701</v>
      </c>
      <c r="E170" s="8" t="s">
        <v>240</v>
      </c>
      <c r="F170" s="535">
        <v>10</v>
      </c>
    </row>
    <row r="171" spans="1:6">
      <c r="A171" s="471" t="s">
        <v>241</v>
      </c>
      <c r="B171" s="533">
        <v>210</v>
      </c>
      <c r="C171" s="534">
        <v>2070114</v>
      </c>
      <c r="D171" s="534" t="str">
        <f t="shared" si="23"/>
        <v>20701</v>
      </c>
      <c r="E171" s="8" t="s">
        <v>241</v>
      </c>
      <c r="F171" s="535">
        <v>210</v>
      </c>
    </row>
    <row r="172" spans="1:6">
      <c r="A172" s="471" t="s">
        <v>242</v>
      </c>
      <c r="B172" s="533">
        <v>13</v>
      </c>
      <c r="C172" s="534">
        <v>2070199</v>
      </c>
      <c r="D172" s="534" t="str">
        <f t="shared" si="23"/>
        <v>20701</v>
      </c>
      <c r="E172" s="8" t="s">
        <v>242</v>
      </c>
      <c r="F172" s="535">
        <v>13</v>
      </c>
    </row>
    <row r="173" s="318" customFormat="1" spans="1:6">
      <c r="A173" s="532" t="s">
        <v>243</v>
      </c>
      <c r="B173" s="536">
        <v>83</v>
      </c>
      <c r="C173" s="537">
        <v>20702</v>
      </c>
      <c r="D173" s="537"/>
      <c r="E173" s="94" t="s">
        <v>243</v>
      </c>
      <c r="F173" s="539">
        <v>83</v>
      </c>
    </row>
    <row r="174" spans="1:6">
      <c r="A174" s="471" t="s">
        <v>244</v>
      </c>
      <c r="B174" s="533">
        <v>30</v>
      </c>
      <c r="C174" s="534">
        <v>2070204</v>
      </c>
      <c r="D174" s="534" t="str">
        <f t="shared" ref="D174:D176" si="24">LEFT(C174,5)</f>
        <v>20702</v>
      </c>
      <c r="E174" s="8" t="s">
        <v>244</v>
      </c>
      <c r="F174" s="535">
        <v>30</v>
      </c>
    </row>
    <row r="175" spans="1:6">
      <c r="A175" s="471" t="s">
        <v>245</v>
      </c>
      <c r="B175" s="533">
        <v>20</v>
      </c>
      <c r="C175" s="534">
        <v>2070205</v>
      </c>
      <c r="D175" s="534" t="str">
        <f t="shared" si="24"/>
        <v>20702</v>
      </c>
      <c r="E175" s="8" t="s">
        <v>245</v>
      </c>
      <c r="F175" s="535">
        <v>20</v>
      </c>
    </row>
    <row r="176" spans="1:6">
      <c r="A176" s="471" t="s">
        <v>246</v>
      </c>
      <c r="B176" s="533">
        <v>33</v>
      </c>
      <c r="C176" s="534">
        <v>2070299</v>
      </c>
      <c r="D176" s="534" t="str">
        <f t="shared" si="24"/>
        <v>20702</v>
      </c>
      <c r="E176" s="8" t="s">
        <v>246</v>
      </c>
      <c r="F176" s="535">
        <v>33</v>
      </c>
    </row>
    <row r="177" s="318" customFormat="1" spans="1:6">
      <c r="A177" s="532" t="s">
        <v>247</v>
      </c>
      <c r="B177" s="536">
        <v>10</v>
      </c>
      <c r="C177" s="537">
        <v>20706</v>
      </c>
      <c r="D177" s="537"/>
      <c r="E177" s="94" t="s">
        <v>247</v>
      </c>
      <c r="F177" s="539">
        <v>10</v>
      </c>
    </row>
    <row r="178" spans="1:6">
      <c r="A178" s="471" t="s">
        <v>248</v>
      </c>
      <c r="B178" s="533">
        <v>10</v>
      </c>
      <c r="C178" s="534">
        <v>2070699</v>
      </c>
      <c r="D178" s="534" t="str">
        <f t="shared" ref="D178:D181" si="25">LEFT(C178,5)</f>
        <v>20706</v>
      </c>
      <c r="E178" s="8" t="s">
        <v>248</v>
      </c>
      <c r="F178" s="535">
        <v>10</v>
      </c>
    </row>
    <row r="179" s="318" customFormat="1" spans="1:6">
      <c r="A179" s="532" t="s">
        <v>249</v>
      </c>
      <c r="B179" s="536">
        <v>567</v>
      </c>
      <c r="C179" s="537">
        <v>20708</v>
      </c>
      <c r="D179" s="537"/>
      <c r="E179" s="94" t="s">
        <v>249</v>
      </c>
      <c r="F179" s="539">
        <v>567</v>
      </c>
    </row>
    <row r="180" spans="1:6">
      <c r="A180" s="471" t="s">
        <v>250</v>
      </c>
      <c r="B180" s="533">
        <v>547</v>
      </c>
      <c r="C180" s="534">
        <v>2070808</v>
      </c>
      <c r="D180" s="534" t="str">
        <f t="shared" si="25"/>
        <v>20708</v>
      </c>
      <c r="E180" s="8" t="s">
        <v>250</v>
      </c>
      <c r="F180" s="535">
        <v>547</v>
      </c>
    </row>
    <row r="181" spans="1:6">
      <c r="A181" s="471" t="s">
        <v>251</v>
      </c>
      <c r="B181" s="533">
        <v>20</v>
      </c>
      <c r="C181" s="534">
        <v>2070899</v>
      </c>
      <c r="D181" s="534" t="str">
        <f t="shared" si="25"/>
        <v>20708</v>
      </c>
      <c r="E181" s="8" t="s">
        <v>251</v>
      </c>
      <c r="F181" s="535">
        <v>20</v>
      </c>
    </row>
    <row r="182" s="318" customFormat="1" spans="1:6">
      <c r="A182" s="532" t="s">
        <v>252</v>
      </c>
      <c r="B182" s="536">
        <v>295</v>
      </c>
      <c r="C182" s="537">
        <v>20799</v>
      </c>
      <c r="D182" s="537"/>
      <c r="E182" s="94" t="s">
        <v>252</v>
      </c>
      <c r="F182" s="539">
        <v>295</v>
      </c>
    </row>
    <row r="183" spans="1:6">
      <c r="A183" s="471" t="s">
        <v>252</v>
      </c>
      <c r="B183" s="533">
        <v>295</v>
      </c>
      <c r="C183" s="534">
        <v>2079999</v>
      </c>
      <c r="D183" s="534" t="str">
        <f t="shared" ref="D183:D195" si="26">LEFT(C183,5)</f>
        <v>20799</v>
      </c>
      <c r="E183" s="8" t="s">
        <v>252</v>
      </c>
      <c r="F183" s="535">
        <v>295</v>
      </c>
    </row>
    <row r="184" s="318" customFormat="1" spans="1:6">
      <c r="A184" s="161" t="s">
        <v>253</v>
      </c>
      <c r="B184" s="536">
        <v>26883</v>
      </c>
      <c r="C184" s="540">
        <v>208</v>
      </c>
      <c r="D184" s="540"/>
      <c r="E184" s="469" t="s">
        <v>254</v>
      </c>
      <c r="F184" s="541">
        <v>26883</v>
      </c>
    </row>
    <row r="185" s="318" customFormat="1" spans="1:6">
      <c r="A185" s="532" t="s">
        <v>255</v>
      </c>
      <c r="B185" s="536">
        <v>1001</v>
      </c>
      <c r="C185" s="542">
        <v>20801</v>
      </c>
      <c r="D185" s="542"/>
      <c r="E185" s="318" t="s">
        <v>255</v>
      </c>
      <c r="F185" s="543">
        <v>1001</v>
      </c>
    </row>
    <row r="186" spans="1:6">
      <c r="A186" s="471" t="s">
        <v>123</v>
      </c>
      <c r="B186" s="533">
        <v>523</v>
      </c>
      <c r="C186" s="534">
        <v>2080101</v>
      </c>
      <c r="D186" s="534" t="str">
        <f t="shared" si="26"/>
        <v>20801</v>
      </c>
      <c r="E186" s="8" t="s">
        <v>123</v>
      </c>
      <c r="F186" s="535">
        <v>523</v>
      </c>
    </row>
    <row r="187" spans="1:6">
      <c r="A187" s="471" t="s">
        <v>124</v>
      </c>
      <c r="B187" s="533">
        <v>13</v>
      </c>
      <c r="C187" s="534">
        <v>2080102</v>
      </c>
      <c r="D187" s="534" t="str">
        <f t="shared" si="26"/>
        <v>20801</v>
      </c>
      <c r="E187" s="8" t="s">
        <v>124</v>
      </c>
      <c r="F187" s="535">
        <v>13</v>
      </c>
    </row>
    <row r="188" spans="1:6">
      <c r="A188" s="471" t="s">
        <v>256</v>
      </c>
      <c r="B188" s="533">
        <v>3</v>
      </c>
      <c r="C188" s="534">
        <v>2080104</v>
      </c>
      <c r="D188" s="534" t="str">
        <f t="shared" si="26"/>
        <v>20801</v>
      </c>
      <c r="E188" s="8" t="s">
        <v>256</v>
      </c>
      <c r="F188" s="535">
        <v>3</v>
      </c>
    </row>
    <row r="189" spans="1:6">
      <c r="A189" s="471" t="s">
        <v>257</v>
      </c>
      <c r="B189" s="533">
        <v>8</v>
      </c>
      <c r="C189" s="534">
        <v>2080106</v>
      </c>
      <c r="D189" s="534" t="str">
        <f t="shared" si="26"/>
        <v>20801</v>
      </c>
      <c r="E189" s="8" t="s">
        <v>257</v>
      </c>
      <c r="F189" s="535">
        <v>8</v>
      </c>
    </row>
    <row r="190" spans="1:6">
      <c r="A190" s="471" t="s">
        <v>258</v>
      </c>
      <c r="B190" s="533">
        <v>29</v>
      </c>
      <c r="C190" s="534">
        <v>2080107</v>
      </c>
      <c r="D190" s="534" t="str">
        <f t="shared" si="26"/>
        <v>20801</v>
      </c>
      <c r="E190" s="8" t="s">
        <v>258</v>
      </c>
      <c r="F190" s="535">
        <v>29</v>
      </c>
    </row>
    <row r="191" spans="1:6">
      <c r="A191" s="471" t="s">
        <v>148</v>
      </c>
      <c r="B191" s="533">
        <v>12</v>
      </c>
      <c r="C191" s="534">
        <v>2080108</v>
      </c>
      <c r="D191" s="534" t="str">
        <f t="shared" si="26"/>
        <v>20801</v>
      </c>
      <c r="E191" s="8" t="s">
        <v>148</v>
      </c>
      <c r="F191" s="535">
        <v>12</v>
      </c>
    </row>
    <row r="192" spans="1:6">
      <c r="A192" s="471" t="s">
        <v>259</v>
      </c>
      <c r="B192" s="533">
        <v>5</v>
      </c>
      <c r="C192" s="534">
        <v>2080110</v>
      </c>
      <c r="D192" s="534" t="str">
        <f t="shared" si="26"/>
        <v>20801</v>
      </c>
      <c r="E192" s="8" t="s">
        <v>259</v>
      </c>
      <c r="F192" s="535">
        <v>5</v>
      </c>
    </row>
    <row r="193" spans="1:6">
      <c r="A193" s="471" t="s">
        <v>260</v>
      </c>
      <c r="B193" s="533">
        <v>5</v>
      </c>
      <c r="C193" s="534">
        <v>2080112</v>
      </c>
      <c r="D193" s="534" t="str">
        <f t="shared" si="26"/>
        <v>20801</v>
      </c>
      <c r="E193" s="8" t="s">
        <v>260</v>
      </c>
      <c r="F193" s="535">
        <v>5</v>
      </c>
    </row>
    <row r="194" spans="1:6">
      <c r="A194" s="471" t="s">
        <v>261</v>
      </c>
      <c r="B194" s="533">
        <v>10</v>
      </c>
      <c r="C194" s="534">
        <v>2080116</v>
      </c>
      <c r="D194" s="534" t="str">
        <f t="shared" si="26"/>
        <v>20801</v>
      </c>
      <c r="E194" s="8" t="s">
        <v>261</v>
      </c>
      <c r="F194" s="535">
        <v>10</v>
      </c>
    </row>
    <row r="195" spans="1:6">
      <c r="A195" s="471" t="s">
        <v>128</v>
      </c>
      <c r="B195" s="533">
        <v>393</v>
      </c>
      <c r="C195" s="534">
        <v>2080150</v>
      </c>
      <c r="D195" s="534" t="str">
        <f t="shared" si="26"/>
        <v>20801</v>
      </c>
      <c r="E195" s="8" t="s">
        <v>128</v>
      </c>
      <c r="F195" s="535">
        <v>393</v>
      </c>
    </row>
    <row r="196" s="318" customFormat="1" spans="1:6">
      <c r="A196" s="532" t="s">
        <v>262</v>
      </c>
      <c r="B196" s="536">
        <v>465</v>
      </c>
      <c r="C196" s="537">
        <v>20802</v>
      </c>
      <c r="D196" s="537"/>
      <c r="E196" s="94" t="s">
        <v>262</v>
      </c>
      <c r="F196" s="539">
        <v>465</v>
      </c>
    </row>
    <row r="197" spans="1:6">
      <c r="A197" s="471" t="s">
        <v>123</v>
      </c>
      <c r="B197" s="533">
        <v>116</v>
      </c>
      <c r="C197" s="534">
        <v>2080201</v>
      </c>
      <c r="D197" s="534" t="str">
        <f t="shared" ref="D197:D199" si="27">LEFT(C197,5)</f>
        <v>20802</v>
      </c>
      <c r="E197" s="8" t="s">
        <v>123</v>
      </c>
      <c r="F197" s="535">
        <v>116</v>
      </c>
    </row>
    <row r="198" spans="1:6">
      <c r="A198" s="471" t="s">
        <v>263</v>
      </c>
      <c r="B198" s="533">
        <v>4</v>
      </c>
      <c r="C198" s="534">
        <v>2080207</v>
      </c>
      <c r="D198" s="534" t="str">
        <f t="shared" si="27"/>
        <v>20802</v>
      </c>
      <c r="E198" s="8" t="s">
        <v>263</v>
      </c>
      <c r="F198" s="535">
        <v>4</v>
      </c>
    </row>
    <row r="199" spans="1:6">
      <c r="A199" s="471" t="s">
        <v>264</v>
      </c>
      <c r="B199" s="533">
        <v>345</v>
      </c>
      <c r="C199" s="534">
        <v>2080299</v>
      </c>
      <c r="D199" s="534" t="str">
        <f t="shared" si="27"/>
        <v>20802</v>
      </c>
      <c r="E199" s="8" t="s">
        <v>264</v>
      </c>
      <c r="F199" s="535">
        <v>345</v>
      </c>
    </row>
    <row r="200" s="318" customFormat="1" spans="1:6">
      <c r="A200" s="532" t="s">
        <v>265</v>
      </c>
      <c r="B200" s="536">
        <v>11283</v>
      </c>
      <c r="C200" s="537">
        <v>20805</v>
      </c>
      <c r="D200" s="537"/>
      <c r="E200" s="94" t="s">
        <v>265</v>
      </c>
      <c r="F200" s="539">
        <v>11283</v>
      </c>
    </row>
    <row r="201" spans="1:6">
      <c r="A201" s="471" t="s">
        <v>266</v>
      </c>
      <c r="B201" s="533">
        <v>13</v>
      </c>
      <c r="C201" s="534">
        <v>2080503</v>
      </c>
      <c r="D201" s="534" t="str">
        <f t="shared" ref="D201:D205" si="28">LEFT(C201,5)</f>
        <v>20805</v>
      </c>
      <c r="E201" s="8" t="s">
        <v>266</v>
      </c>
      <c r="F201" s="535">
        <v>13</v>
      </c>
    </row>
    <row r="202" spans="1:6">
      <c r="A202" s="471" t="s">
        <v>267</v>
      </c>
      <c r="B202" s="533">
        <v>5994</v>
      </c>
      <c r="C202" s="534">
        <v>2080505</v>
      </c>
      <c r="D202" s="534" t="str">
        <f t="shared" si="28"/>
        <v>20805</v>
      </c>
      <c r="E202" s="8" t="s">
        <v>267</v>
      </c>
      <c r="F202" s="535">
        <v>5994</v>
      </c>
    </row>
    <row r="203" spans="1:6">
      <c r="A203" s="471" t="s">
        <v>268</v>
      </c>
      <c r="B203" s="533">
        <v>2997</v>
      </c>
      <c r="C203" s="534">
        <v>2080506</v>
      </c>
      <c r="D203" s="534" t="str">
        <f t="shared" si="28"/>
        <v>20805</v>
      </c>
      <c r="E203" s="8" t="s">
        <v>268</v>
      </c>
      <c r="F203" s="535">
        <v>2997</v>
      </c>
    </row>
    <row r="204" spans="1:6">
      <c r="A204" s="471" t="s">
        <v>269</v>
      </c>
      <c r="B204" s="533">
        <v>661</v>
      </c>
      <c r="C204" s="534">
        <v>2080508</v>
      </c>
      <c r="D204" s="534" t="str">
        <f t="shared" si="28"/>
        <v>20805</v>
      </c>
      <c r="E204" s="8" t="s">
        <v>269</v>
      </c>
      <c r="F204" s="535">
        <v>661</v>
      </c>
    </row>
    <row r="205" spans="1:6">
      <c r="A205" s="471" t="s">
        <v>270</v>
      </c>
      <c r="B205" s="533">
        <v>1618</v>
      </c>
      <c r="C205" s="534">
        <v>2080599</v>
      </c>
      <c r="D205" s="534" t="str">
        <f t="shared" si="28"/>
        <v>20805</v>
      </c>
      <c r="E205" s="8" t="s">
        <v>270</v>
      </c>
      <c r="F205" s="535">
        <v>1618</v>
      </c>
    </row>
    <row r="206" s="318" customFormat="1" spans="1:6">
      <c r="A206" s="532" t="s">
        <v>271</v>
      </c>
      <c r="B206" s="536">
        <v>910</v>
      </c>
      <c r="C206" s="537">
        <v>20807</v>
      </c>
      <c r="D206" s="537"/>
      <c r="E206" s="94" t="s">
        <v>271</v>
      </c>
      <c r="F206" s="539">
        <v>910</v>
      </c>
    </row>
    <row r="207" spans="1:6">
      <c r="A207" s="471" t="s">
        <v>272</v>
      </c>
      <c r="B207" s="533">
        <v>750</v>
      </c>
      <c r="C207" s="534">
        <v>2080704</v>
      </c>
      <c r="D207" s="534" t="str">
        <f t="shared" ref="D207:D209" si="29">LEFT(C207,5)</f>
        <v>20807</v>
      </c>
      <c r="E207" s="8" t="s">
        <v>272</v>
      </c>
      <c r="F207" s="535">
        <v>750</v>
      </c>
    </row>
    <row r="208" spans="1:6">
      <c r="A208" s="471" t="s">
        <v>273</v>
      </c>
      <c r="B208" s="533">
        <v>100</v>
      </c>
      <c r="C208" s="534">
        <v>2080705</v>
      </c>
      <c r="D208" s="534" t="str">
        <f t="shared" si="29"/>
        <v>20807</v>
      </c>
      <c r="E208" s="8" t="s">
        <v>273</v>
      </c>
      <c r="F208" s="535">
        <v>100</v>
      </c>
    </row>
    <row r="209" spans="1:6">
      <c r="A209" s="471" t="s">
        <v>274</v>
      </c>
      <c r="B209" s="533">
        <v>60</v>
      </c>
      <c r="C209" s="534">
        <v>2080799</v>
      </c>
      <c r="D209" s="534" t="str">
        <f t="shared" si="29"/>
        <v>20807</v>
      </c>
      <c r="E209" s="8" t="s">
        <v>274</v>
      </c>
      <c r="F209" s="535">
        <v>60</v>
      </c>
    </row>
    <row r="210" s="318" customFormat="1" spans="1:6">
      <c r="A210" s="532" t="s">
        <v>275</v>
      </c>
      <c r="B210" s="536">
        <v>940</v>
      </c>
      <c r="C210" s="542">
        <v>20808</v>
      </c>
      <c r="D210" s="542"/>
      <c r="E210" s="318" t="s">
        <v>275</v>
      </c>
      <c r="F210" s="543">
        <v>940</v>
      </c>
    </row>
    <row r="211" spans="1:6">
      <c r="A211" s="471" t="s">
        <v>276</v>
      </c>
      <c r="B211" s="533">
        <v>128</v>
      </c>
      <c r="C211" s="534">
        <v>2080801</v>
      </c>
      <c r="D211" s="534" t="str">
        <f t="shared" ref="D211:D214" si="30">LEFT(C211,5)</f>
        <v>20808</v>
      </c>
      <c r="E211" s="8" t="s">
        <v>276</v>
      </c>
      <c r="F211" s="535">
        <v>128</v>
      </c>
    </row>
    <row r="212" spans="1:6">
      <c r="A212" s="471" t="s">
        <v>277</v>
      </c>
      <c r="B212" s="533">
        <v>42</v>
      </c>
      <c r="C212" s="534">
        <v>2080802</v>
      </c>
      <c r="D212" s="534" t="str">
        <f t="shared" si="30"/>
        <v>20808</v>
      </c>
      <c r="E212" s="8" t="s">
        <v>277</v>
      </c>
      <c r="F212" s="535">
        <v>42</v>
      </c>
    </row>
    <row r="213" spans="1:6">
      <c r="A213" s="471" t="s">
        <v>278</v>
      </c>
      <c r="B213" s="533">
        <v>170</v>
      </c>
      <c r="C213" s="534">
        <v>2080803</v>
      </c>
      <c r="D213" s="534" t="str">
        <f t="shared" si="30"/>
        <v>20808</v>
      </c>
      <c r="E213" s="8" t="s">
        <v>278</v>
      </c>
      <c r="F213" s="535">
        <v>170</v>
      </c>
    </row>
    <row r="214" spans="1:6">
      <c r="A214" s="471" t="s">
        <v>279</v>
      </c>
      <c r="B214" s="533">
        <v>600</v>
      </c>
      <c r="C214" s="534">
        <v>2080805</v>
      </c>
      <c r="D214" s="534" t="str">
        <f t="shared" si="30"/>
        <v>20808</v>
      </c>
      <c r="E214" s="8" t="s">
        <v>279</v>
      </c>
      <c r="F214" s="535">
        <v>600</v>
      </c>
    </row>
    <row r="215" s="318" customFormat="1" spans="1:6">
      <c r="A215" s="532" t="s">
        <v>280</v>
      </c>
      <c r="B215" s="536">
        <v>358</v>
      </c>
      <c r="C215" s="537">
        <v>20809</v>
      </c>
      <c r="D215" s="537"/>
      <c r="E215" s="94" t="s">
        <v>280</v>
      </c>
      <c r="F215" s="539">
        <v>358</v>
      </c>
    </row>
    <row r="216" spans="1:6">
      <c r="A216" s="471" t="s">
        <v>281</v>
      </c>
      <c r="B216" s="533">
        <v>305</v>
      </c>
      <c r="C216" s="534">
        <v>2080901</v>
      </c>
      <c r="D216" s="534" t="str">
        <f t="shared" ref="D216:D218" si="31">LEFT(C216,5)</f>
        <v>20809</v>
      </c>
      <c r="E216" s="8" t="s">
        <v>281</v>
      </c>
      <c r="F216" s="535">
        <v>305</v>
      </c>
    </row>
    <row r="217" spans="1:6">
      <c r="A217" s="471" t="s">
        <v>282</v>
      </c>
      <c r="B217" s="533">
        <v>4</v>
      </c>
      <c r="C217" s="534">
        <v>2080902</v>
      </c>
      <c r="D217" s="534" t="str">
        <f t="shared" si="31"/>
        <v>20809</v>
      </c>
      <c r="E217" s="8" t="s">
        <v>282</v>
      </c>
      <c r="F217" s="535">
        <v>4</v>
      </c>
    </row>
    <row r="218" spans="1:6">
      <c r="A218" s="471" t="s">
        <v>283</v>
      </c>
      <c r="B218" s="533">
        <v>49</v>
      </c>
      <c r="C218" s="534">
        <v>2080905</v>
      </c>
      <c r="D218" s="534" t="str">
        <f t="shared" si="31"/>
        <v>20809</v>
      </c>
      <c r="E218" s="8" t="s">
        <v>283</v>
      </c>
      <c r="F218" s="535">
        <v>49</v>
      </c>
    </row>
    <row r="219" s="318" customFormat="1" spans="1:6">
      <c r="A219" s="532" t="s">
        <v>284</v>
      </c>
      <c r="B219" s="536">
        <v>4361</v>
      </c>
      <c r="C219" s="537">
        <v>20810</v>
      </c>
      <c r="D219" s="537"/>
      <c r="E219" s="94" t="s">
        <v>284</v>
      </c>
      <c r="F219" s="539">
        <v>4361</v>
      </c>
    </row>
    <row r="220" spans="1:6">
      <c r="A220" s="471" t="s">
        <v>285</v>
      </c>
      <c r="B220" s="533">
        <v>36</v>
      </c>
      <c r="C220" s="534">
        <v>2081001</v>
      </c>
      <c r="D220" s="534" t="str">
        <f t="shared" ref="D220:D225" si="32">LEFT(C220,5)</f>
        <v>20810</v>
      </c>
      <c r="E220" s="8" t="s">
        <v>285</v>
      </c>
      <c r="F220" s="535">
        <v>36</v>
      </c>
    </row>
    <row r="221" spans="1:6">
      <c r="A221" s="471" t="s">
        <v>286</v>
      </c>
      <c r="B221" s="533">
        <v>384</v>
      </c>
      <c r="C221" s="534">
        <v>2081002</v>
      </c>
      <c r="D221" s="534" t="str">
        <f t="shared" si="32"/>
        <v>20810</v>
      </c>
      <c r="E221" s="8" t="s">
        <v>286</v>
      </c>
      <c r="F221" s="535">
        <v>384</v>
      </c>
    </row>
    <row r="222" spans="1:6">
      <c r="A222" s="471" t="s">
        <v>287</v>
      </c>
      <c r="B222" s="533">
        <v>210</v>
      </c>
      <c r="C222" s="534">
        <v>2081004</v>
      </c>
      <c r="D222" s="534" t="str">
        <f t="shared" si="32"/>
        <v>20810</v>
      </c>
      <c r="E222" s="8" t="s">
        <v>287</v>
      </c>
      <c r="F222" s="535">
        <v>210</v>
      </c>
    </row>
    <row r="223" spans="1:6">
      <c r="A223" s="471" t="s">
        <v>288</v>
      </c>
      <c r="B223" s="533">
        <v>105</v>
      </c>
      <c r="C223" s="534">
        <v>2081005</v>
      </c>
      <c r="D223" s="534" t="str">
        <f t="shared" si="32"/>
        <v>20810</v>
      </c>
      <c r="E223" s="8" t="s">
        <v>288</v>
      </c>
      <c r="F223" s="535">
        <v>105</v>
      </c>
    </row>
    <row r="224" spans="1:6">
      <c r="A224" s="471" t="s">
        <v>289</v>
      </c>
      <c r="B224" s="533">
        <v>22</v>
      </c>
      <c r="C224" s="534">
        <v>2081006</v>
      </c>
      <c r="D224" s="534" t="str">
        <f t="shared" si="32"/>
        <v>20810</v>
      </c>
      <c r="E224" s="8" t="s">
        <v>289</v>
      </c>
      <c r="F224" s="535">
        <v>22</v>
      </c>
    </row>
    <row r="225" spans="1:6">
      <c r="A225" s="471" t="s">
        <v>290</v>
      </c>
      <c r="B225" s="533">
        <v>3604</v>
      </c>
      <c r="C225" s="534">
        <v>2081099</v>
      </c>
      <c r="D225" s="534" t="str">
        <f t="shared" si="32"/>
        <v>20810</v>
      </c>
      <c r="E225" s="8" t="s">
        <v>290</v>
      </c>
      <c r="F225" s="535">
        <v>3604</v>
      </c>
    </row>
    <row r="226" s="318" customFormat="1" spans="1:6">
      <c r="A226" s="532" t="s">
        <v>291</v>
      </c>
      <c r="B226" s="536">
        <v>778</v>
      </c>
      <c r="C226" s="537">
        <v>20811</v>
      </c>
      <c r="D226" s="537"/>
      <c r="E226" s="94" t="s">
        <v>291</v>
      </c>
      <c r="F226" s="539">
        <v>778</v>
      </c>
    </row>
    <row r="227" spans="1:6">
      <c r="A227" s="471" t="s">
        <v>123</v>
      </c>
      <c r="B227" s="533">
        <v>67</v>
      </c>
      <c r="C227" s="534">
        <v>2081101</v>
      </c>
      <c r="D227" s="534" t="str">
        <f t="shared" ref="D227:D231" si="33">LEFT(C227,5)</f>
        <v>20811</v>
      </c>
      <c r="E227" s="8" t="s">
        <v>123</v>
      </c>
      <c r="F227" s="535">
        <v>67</v>
      </c>
    </row>
    <row r="228" spans="1:6">
      <c r="A228" s="471" t="s">
        <v>292</v>
      </c>
      <c r="B228" s="533">
        <v>79</v>
      </c>
      <c r="C228" s="534">
        <v>2081104</v>
      </c>
      <c r="D228" s="534" t="str">
        <f t="shared" si="33"/>
        <v>20811</v>
      </c>
      <c r="E228" s="8" t="s">
        <v>292</v>
      </c>
      <c r="F228" s="535">
        <v>79</v>
      </c>
    </row>
    <row r="229" spans="1:6">
      <c r="A229" s="471" t="s">
        <v>293</v>
      </c>
      <c r="B229" s="533">
        <v>12</v>
      </c>
      <c r="C229" s="534">
        <v>2081105</v>
      </c>
      <c r="D229" s="534" t="str">
        <f t="shared" si="33"/>
        <v>20811</v>
      </c>
      <c r="E229" s="8" t="s">
        <v>293</v>
      </c>
      <c r="F229" s="535">
        <v>12</v>
      </c>
    </row>
    <row r="230" spans="1:6">
      <c r="A230" s="471" t="s">
        <v>294</v>
      </c>
      <c r="B230" s="533">
        <v>449</v>
      </c>
      <c r="C230" s="534">
        <v>2081107</v>
      </c>
      <c r="D230" s="534" t="str">
        <f t="shared" si="33"/>
        <v>20811</v>
      </c>
      <c r="E230" s="8" t="s">
        <v>294</v>
      </c>
      <c r="F230" s="535">
        <v>449</v>
      </c>
    </row>
    <row r="231" spans="1:6">
      <c r="A231" s="471" t="s">
        <v>295</v>
      </c>
      <c r="B231" s="533">
        <v>171</v>
      </c>
      <c r="C231" s="534">
        <v>2081199</v>
      </c>
      <c r="D231" s="534" t="str">
        <f t="shared" si="33"/>
        <v>20811</v>
      </c>
      <c r="E231" s="8" t="s">
        <v>295</v>
      </c>
      <c r="F231" s="535">
        <v>171</v>
      </c>
    </row>
    <row r="232" s="318" customFormat="1" spans="1:6">
      <c r="A232" s="532" t="s">
        <v>296</v>
      </c>
      <c r="B232" s="536">
        <v>95</v>
      </c>
      <c r="C232" s="537">
        <v>20816</v>
      </c>
      <c r="D232" s="537"/>
      <c r="E232" s="94" t="s">
        <v>296</v>
      </c>
      <c r="F232" s="539">
        <v>95</v>
      </c>
    </row>
    <row r="233" spans="1:6">
      <c r="A233" s="471" t="s">
        <v>133</v>
      </c>
      <c r="B233" s="533">
        <v>59</v>
      </c>
      <c r="C233" s="534">
        <v>2081603</v>
      </c>
      <c r="D233" s="534" t="str">
        <f t="shared" ref="D233:D237" si="34">LEFT(C233,5)</f>
        <v>20816</v>
      </c>
      <c r="E233" s="8" t="s">
        <v>133</v>
      </c>
      <c r="F233" s="535">
        <v>59</v>
      </c>
    </row>
    <row r="234" spans="1:6">
      <c r="A234" s="471" t="s">
        <v>297</v>
      </c>
      <c r="B234" s="533">
        <v>36</v>
      </c>
      <c r="C234" s="534">
        <v>2081699</v>
      </c>
      <c r="D234" s="534" t="str">
        <f t="shared" si="34"/>
        <v>20816</v>
      </c>
      <c r="E234" s="8" t="s">
        <v>297</v>
      </c>
      <c r="F234" s="535">
        <v>36</v>
      </c>
    </row>
    <row r="235" s="318" customFormat="1" spans="1:6">
      <c r="A235" s="532" t="s">
        <v>298</v>
      </c>
      <c r="B235" s="536">
        <v>1573</v>
      </c>
      <c r="C235" s="537">
        <v>20819</v>
      </c>
      <c r="D235" s="537"/>
      <c r="E235" s="94" t="s">
        <v>298</v>
      </c>
      <c r="F235" s="539">
        <v>1573</v>
      </c>
    </row>
    <row r="236" spans="1:6">
      <c r="A236" s="471" t="s">
        <v>299</v>
      </c>
      <c r="B236" s="533">
        <v>428</v>
      </c>
      <c r="C236" s="534">
        <v>2081901</v>
      </c>
      <c r="D236" s="534" t="str">
        <f t="shared" si="34"/>
        <v>20819</v>
      </c>
      <c r="E236" s="8" t="s">
        <v>299</v>
      </c>
      <c r="F236" s="535">
        <v>428</v>
      </c>
    </row>
    <row r="237" spans="1:6">
      <c r="A237" s="471" t="s">
        <v>300</v>
      </c>
      <c r="B237" s="533">
        <v>1145</v>
      </c>
      <c r="C237" s="534">
        <v>2081902</v>
      </c>
      <c r="D237" s="534" t="str">
        <f t="shared" si="34"/>
        <v>20819</v>
      </c>
      <c r="E237" s="8" t="s">
        <v>300</v>
      </c>
      <c r="F237" s="535">
        <v>1145</v>
      </c>
    </row>
    <row r="238" s="318" customFormat="1" spans="1:6">
      <c r="A238" s="532" t="s">
        <v>301</v>
      </c>
      <c r="B238" s="536">
        <v>30</v>
      </c>
      <c r="C238" s="537">
        <v>20820</v>
      </c>
      <c r="D238" s="537"/>
      <c r="E238" s="94" t="s">
        <v>301</v>
      </c>
      <c r="F238" s="539">
        <v>30</v>
      </c>
    </row>
    <row r="239" spans="1:6">
      <c r="A239" s="471" t="s">
        <v>301</v>
      </c>
      <c r="B239" s="533">
        <v>25</v>
      </c>
      <c r="C239" s="534">
        <v>2082001</v>
      </c>
      <c r="D239" s="534" t="str">
        <f t="shared" ref="D239:D243" si="35">LEFT(C239,5)</f>
        <v>20820</v>
      </c>
      <c r="E239" s="8" t="s">
        <v>301</v>
      </c>
      <c r="F239" s="535">
        <v>25</v>
      </c>
    </row>
    <row r="240" spans="1:6">
      <c r="A240" s="471" t="s">
        <v>302</v>
      </c>
      <c r="B240" s="533">
        <v>5</v>
      </c>
      <c r="C240" s="534">
        <v>2082002</v>
      </c>
      <c r="D240" s="534" t="str">
        <f t="shared" si="35"/>
        <v>20820</v>
      </c>
      <c r="E240" s="8" t="s">
        <v>302</v>
      </c>
      <c r="F240" s="535">
        <v>5</v>
      </c>
    </row>
    <row r="241" s="318" customFormat="1" spans="1:6">
      <c r="A241" s="532" t="s">
        <v>303</v>
      </c>
      <c r="B241" s="536">
        <v>1432</v>
      </c>
      <c r="C241" s="537">
        <v>20821</v>
      </c>
      <c r="D241" s="537"/>
      <c r="E241" s="94" t="s">
        <v>303</v>
      </c>
      <c r="F241" s="539">
        <v>1432</v>
      </c>
    </row>
    <row r="242" spans="1:6">
      <c r="A242" s="471" t="s">
        <v>304</v>
      </c>
      <c r="B242" s="533">
        <v>98</v>
      </c>
      <c r="C242" s="534">
        <v>2082101</v>
      </c>
      <c r="D242" s="534" t="str">
        <f t="shared" si="35"/>
        <v>20821</v>
      </c>
      <c r="E242" s="8" t="s">
        <v>304</v>
      </c>
      <c r="F242" s="535">
        <v>98</v>
      </c>
    </row>
    <row r="243" spans="1:6">
      <c r="A243" s="471" t="s">
        <v>305</v>
      </c>
      <c r="B243" s="533">
        <v>1334</v>
      </c>
      <c r="C243" s="534">
        <v>2082102</v>
      </c>
      <c r="D243" s="534" t="str">
        <f t="shared" si="35"/>
        <v>20821</v>
      </c>
      <c r="E243" s="8" t="s">
        <v>305</v>
      </c>
      <c r="F243" s="535">
        <v>1334</v>
      </c>
    </row>
    <row r="244" s="318" customFormat="1" spans="1:6">
      <c r="A244" s="532" t="s">
        <v>306</v>
      </c>
      <c r="B244" s="536">
        <v>19</v>
      </c>
      <c r="C244" s="537">
        <v>20825</v>
      </c>
      <c r="D244" s="537"/>
      <c r="E244" s="94" t="s">
        <v>306</v>
      </c>
      <c r="F244" s="539">
        <v>19</v>
      </c>
    </row>
    <row r="245" spans="1:6">
      <c r="A245" s="471" t="s">
        <v>307</v>
      </c>
      <c r="B245" s="533">
        <v>19</v>
      </c>
      <c r="C245" s="534">
        <v>2082502</v>
      </c>
      <c r="D245" s="534" t="str">
        <f t="shared" ref="D245:D253" si="36">LEFT(C245,5)</f>
        <v>20825</v>
      </c>
      <c r="E245" s="8" t="s">
        <v>307</v>
      </c>
      <c r="F245" s="535">
        <v>19</v>
      </c>
    </row>
    <row r="246" s="318" customFormat="1" spans="1:6">
      <c r="A246" s="532" t="s">
        <v>308</v>
      </c>
      <c r="B246" s="536">
        <v>650</v>
      </c>
      <c r="C246" s="537">
        <v>20826</v>
      </c>
      <c r="D246" s="537"/>
      <c r="E246" s="94" t="s">
        <v>308</v>
      </c>
      <c r="F246" s="539">
        <v>650</v>
      </c>
    </row>
    <row r="247" spans="1:6">
      <c r="A247" s="471" t="s">
        <v>309</v>
      </c>
      <c r="B247" s="533">
        <v>650</v>
      </c>
      <c r="C247" s="534">
        <v>2082602</v>
      </c>
      <c r="D247" s="534" t="str">
        <f t="shared" si="36"/>
        <v>20826</v>
      </c>
      <c r="E247" s="8" t="s">
        <v>309</v>
      </c>
      <c r="F247" s="535">
        <v>650</v>
      </c>
    </row>
    <row r="248" s="318" customFormat="1" spans="1:6">
      <c r="A248" s="532" t="s">
        <v>310</v>
      </c>
      <c r="B248" s="536">
        <v>896</v>
      </c>
      <c r="C248" s="537">
        <v>20828</v>
      </c>
      <c r="D248" s="537"/>
      <c r="E248" s="94" t="s">
        <v>310</v>
      </c>
      <c r="F248" s="539">
        <v>896</v>
      </c>
    </row>
    <row r="249" spans="1:6">
      <c r="A249" s="471" t="s">
        <v>123</v>
      </c>
      <c r="B249" s="533">
        <v>85</v>
      </c>
      <c r="C249" s="534">
        <v>2082801</v>
      </c>
      <c r="D249" s="534" t="str">
        <f t="shared" si="36"/>
        <v>20828</v>
      </c>
      <c r="E249" s="8" t="s">
        <v>123</v>
      </c>
      <c r="F249" s="535">
        <v>85</v>
      </c>
    </row>
    <row r="250" spans="1:6">
      <c r="A250" s="471" t="s">
        <v>311</v>
      </c>
      <c r="B250" s="533">
        <v>563</v>
      </c>
      <c r="C250" s="534">
        <v>2082804</v>
      </c>
      <c r="D250" s="534" t="str">
        <f t="shared" si="36"/>
        <v>20828</v>
      </c>
      <c r="E250" s="8" t="s">
        <v>311</v>
      </c>
      <c r="F250" s="535">
        <v>563</v>
      </c>
    </row>
    <row r="251" spans="1:6">
      <c r="A251" s="471" t="s">
        <v>148</v>
      </c>
      <c r="B251" s="533">
        <v>5</v>
      </c>
      <c r="C251" s="534">
        <v>2082806</v>
      </c>
      <c r="D251" s="534" t="str">
        <f t="shared" si="36"/>
        <v>20828</v>
      </c>
      <c r="E251" s="8" t="s">
        <v>148</v>
      </c>
      <c r="F251" s="535">
        <v>5</v>
      </c>
    </row>
    <row r="252" spans="1:6">
      <c r="A252" s="471" t="s">
        <v>128</v>
      </c>
      <c r="B252" s="533">
        <v>173</v>
      </c>
      <c r="C252" s="534">
        <v>2082850</v>
      </c>
      <c r="D252" s="534" t="str">
        <f t="shared" si="36"/>
        <v>20828</v>
      </c>
      <c r="E252" s="8" t="s">
        <v>128</v>
      </c>
      <c r="F252" s="535">
        <v>173</v>
      </c>
    </row>
    <row r="253" spans="1:6">
      <c r="A253" s="471" t="s">
        <v>312</v>
      </c>
      <c r="B253" s="533">
        <v>70</v>
      </c>
      <c r="C253" s="534">
        <v>2082899</v>
      </c>
      <c r="D253" s="534" t="str">
        <f t="shared" si="36"/>
        <v>20828</v>
      </c>
      <c r="E253" s="8" t="s">
        <v>312</v>
      </c>
      <c r="F253" s="535">
        <v>70</v>
      </c>
    </row>
    <row r="254" s="318" customFormat="1" spans="1:6">
      <c r="A254" s="532" t="s">
        <v>313</v>
      </c>
      <c r="B254" s="536">
        <v>1726</v>
      </c>
      <c r="C254" s="537">
        <v>20830</v>
      </c>
      <c r="D254" s="537"/>
      <c r="E254" s="94" t="s">
        <v>313</v>
      </c>
      <c r="F254" s="539">
        <v>1726</v>
      </c>
    </row>
    <row r="255" spans="1:6">
      <c r="A255" s="471" t="s">
        <v>314</v>
      </c>
      <c r="B255" s="533">
        <v>60</v>
      </c>
      <c r="C255" s="534">
        <v>2083001</v>
      </c>
      <c r="D255" s="534" t="str">
        <f t="shared" ref="D255:D258" si="37">LEFT(C255,5)</f>
        <v>20830</v>
      </c>
      <c r="E255" s="8" t="s">
        <v>314</v>
      </c>
      <c r="F255" s="535">
        <v>60</v>
      </c>
    </row>
    <row r="256" spans="1:6">
      <c r="A256" s="471" t="s">
        <v>315</v>
      </c>
      <c r="B256" s="533">
        <v>1666</v>
      </c>
      <c r="C256" s="534">
        <v>2083099</v>
      </c>
      <c r="D256" s="534" t="str">
        <f t="shared" si="37"/>
        <v>20830</v>
      </c>
      <c r="E256" s="8" t="s">
        <v>315</v>
      </c>
      <c r="F256" s="535">
        <v>1666</v>
      </c>
    </row>
    <row r="257" s="318" customFormat="1" spans="1:6">
      <c r="A257" s="532" t="s">
        <v>316</v>
      </c>
      <c r="B257" s="536">
        <v>366</v>
      </c>
      <c r="C257" s="537">
        <v>20899</v>
      </c>
      <c r="D257" s="537"/>
      <c r="E257" s="94" t="s">
        <v>316</v>
      </c>
      <c r="F257" s="539">
        <v>366</v>
      </c>
    </row>
    <row r="258" spans="1:6">
      <c r="A258" s="471" t="s">
        <v>316</v>
      </c>
      <c r="B258" s="533">
        <v>366</v>
      </c>
      <c r="C258" s="534">
        <v>2089999</v>
      </c>
      <c r="D258" s="534" t="str">
        <f t="shared" si="37"/>
        <v>20899</v>
      </c>
      <c r="E258" s="8" t="s">
        <v>316</v>
      </c>
      <c r="F258" s="535">
        <v>366</v>
      </c>
    </row>
    <row r="259" s="318" customFormat="1" spans="1:6">
      <c r="A259" s="161" t="s">
        <v>317</v>
      </c>
      <c r="B259" s="536">
        <v>10302</v>
      </c>
      <c r="C259" s="540">
        <v>210</v>
      </c>
      <c r="D259" s="540"/>
      <c r="E259" s="469" t="s">
        <v>318</v>
      </c>
      <c r="F259" s="541">
        <v>10302</v>
      </c>
    </row>
    <row r="260" s="318" customFormat="1" spans="1:6">
      <c r="A260" s="532" t="s">
        <v>319</v>
      </c>
      <c r="B260" s="536">
        <v>824</v>
      </c>
      <c r="C260" s="537">
        <v>21001</v>
      </c>
      <c r="D260" s="537"/>
      <c r="E260" s="94" t="s">
        <v>319</v>
      </c>
      <c r="F260" s="539">
        <v>824</v>
      </c>
    </row>
    <row r="261" spans="1:6">
      <c r="A261" s="471" t="s">
        <v>123</v>
      </c>
      <c r="B261" s="533">
        <v>270</v>
      </c>
      <c r="C261" s="534">
        <v>2100101</v>
      </c>
      <c r="D261" s="534" t="str">
        <f t="shared" ref="D261:D265" si="38">LEFT(C261,5)</f>
        <v>21001</v>
      </c>
      <c r="E261" s="8" t="s">
        <v>123</v>
      </c>
      <c r="F261" s="535">
        <v>270</v>
      </c>
    </row>
    <row r="262" spans="1:6">
      <c r="A262" s="471" t="s">
        <v>320</v>
      </c>
      <c r="B262" s="533">
        <v>554</v>
      </c>
      <c r="C262" s="534">
        <v>2100199</v>
      </c>
      <c r="D262" s="534" t="str">
        <f t="shared" si="38"/>
        <v>21001</v>
      </c>
      <c r="E262" s="8" t="s">
        <v>320</v>
      </c>
      <c r="F262" s="535">
        <v>554</v>
      </c>
    </row>
    <row r="263" s="318" customFormat="1" spans="1:6">
      <c r="A263" s="532" t="s">
        <v>321</v>
      </c>
      <c r="B263" s="536">
        <v>1497</v>
      </c>
      <c r="C263" s="537">
        <v>21002</v>
      </c>
      <c r="D263" s="537"/>
      <c r="E263" s="94" t="s">
        <v>321</v>
      </c>
      <c r="F263" s="539">
        <v>1497</v>
      </c>
    </row>
    <row r="264" spans="1:6">
      <c r="A264" s="471" t="s">
        <v>322</v>
      </c>
      <c r="B264" s="533">
        <v>1245</v>
      </c>
      <c r="C264" s="534">
        <v>2100201</v>
      </c>
      <c r="D264" s="534" t="str">
        <f t="shared" si="38"/>
        <v>21002</v>
      </c>
      <c r="E264" s="8" t="s">
        <v>322</v>
      </c>
      <c r="F264" s="535">
        <v>1245</v>
      </c>
    </row>
    <row r="265" spans="1:6">
      <c r="A265" s="471" t="s">
        <v>323</v>
      </c>
      <c r="B265" s="533">
        <v>252</v>
      </c>
      <c r="C265" s="534">
        <v>2100202</v>
      </c>
      <c r="D265" s="534" t="str">
        <f t="shared" si="38"/>
        <v>21002</v>
      </c>
      <c r="E265" s="8" t="s">
        <v>323</v>
      </c>
      <c r="F265" s="535">
        <v>252</v>
      </c>
    </row>
    <row r="266" s="318" customFormat="1" spans="1:6">
      <c r="A266" s="532" t="s">
        <v>324</v>
      </c>
      <c r="B266" s="536">
        <v>1283</v>
      </c>
      <c r="C266" s="537">
        <v>21003</v>
      </c>
      <c r="D266" s="537"/>
      <c r="E266" s="94" t="s">
        <v>324</v>
      </c>
      <c r="F266" s="539">
        <v>1283</v>
      </c>
    </row>
    <row r="267" spans="1:6">
      <c r="A267" s="471" t="s">
        <v>325</v>
      </c>
      <c r="B267" s="533">
        <v>318</v>
      </c>
      <c r="C267" s="534">
        <v>2100301</v>
      </c>
      <c r="D267" s="534" t="str">
        <f t="shared" ref="D267:D269" si="39">LEFT(C267,5)</f>
        <v>21003</v>
      </c>
      <c r="E267" s="8" t="s">
        <v>325</v>
      </c>
      <c r="F267" s="535">
        <v>318</v>
      </c>
    </row>
    <row r="268" spans="1:6">
      <c r="A268" s="471" t="s">
        <v>326</v>
      </c>
      <c r="B268" s="533">
        <v>866</v>
      </c>
      <c r="C268" s="534">
        <v>2100302</v>
      </c>
      <c r="D268" s="534" t="str">
        <f t="shared" si="39"/>
        <v>21003</v>
      </c>
      <c r="E268" s="8" t="s">
        <v>326</v>
      </c>
      <c r="F268" s="535">
        <v>866</v>
      </c>
    </row>
    <row r="269" spans="1:6">
      <c r="A269" s="471" t="s">
        <v>327</v>
      </c>
      <c r="B269" s="533">
        <v>99</v>
      </c>
      <c r="C269" s="534">
        <v>2100399</v>
      </c>
      <c r="D269" s="534" t="str">
        <f t="shared" si="39"/>
        <v>21003</v>
      </c>
      <c r="E269" s="8" t="s">
        <v>327</v>
      </c>
      <c r="F269" s="535">
        <v>99</v>
      </c>
    </row>
    <row r="270" s="318" customFormat="1" spans="1:6">
      <c r="A270" s="532" t="s">
        <v>328</v>
      </c>
      <c r="B270" s="536">
        <v>1671</v>
      </c>
      <c r="C270" s="537">
        <v>21004</v>
      </c>
      <c r="D270" s="537"/>
      <c r="E270" s="94" t="s">
        <v>328</v>
      </c>
      <c r="F270" s="539">
        <v>1671</v>
      </c>
    </row>
    <row r="271" spans="1:6">
      <c r="A271" s="471" t="s">
        <v>329</v>
      </c>
      <c r="B271" s="533">
        <v>783</v>
      </c>
      <c r="C271" s="534">
        <v>2100401</v>
      </c>
      <c r="D271" s="534" t="str">
        <f t="shared" ref="D271:D276" si="40">LEFT(C271,5)</f>
        <v>21004</v>
      </c>
      <c r="E271" s="8" t="s">
        <v>329</v>
      </c>
      <c r="F271" s="535">
        <v>783</v>
      </c>
    </row>
    <row r="272" spans="1:6">
      <c r="A272" s="471" t="s">
        <v>330</v>
      </c>
      <c r="B272" s="533">
        <v>184</v>
      </c>
      <c r="C272" s="534">
        <v>2100402</v>
      </c>
      <c r="D272" s="534" t="str">
        <f t="shared" si="40"/>
        <v>21004</v>
      </c>
      <c r="E272" s="8" t="s">
        <v>330</v>
      </c>
      <c r="F272" s="535">
        <v>184</v>
      </c>
    </row>
    <row r="273" spans="1:6">
      <c r="A273" s="471" t="s">
        <v>331</v>
      </c>
      <c r="B273" s="533">
        <v>340</v>
      </c>
      <c r="C273" s="534">
        <v>2100403</v>
      </c>
      <c r="D273" s="534" t="str">
        <f t="shared" si="40"/>
        <v>21004</v>
      </c>
      <c r="E273" s="8" t="s">
        <v>331</v>
      </c>
      <c r="F273" s="535">
        <v>340</v>
      </c>
    </row>
    <row r="274" spans="1:6">
      <c r="A274" s="471" t="s">
        <v>332</v>
      </c>
      <c r="B274" s="533">
        <v>224</v>
      </c>
      <c r="C274" s="534">
        <v>2100408</v>
      </c>
      <c r="D274" s="534" t="str">
        <f t="shared" si="40"/>
        <v>21004</v>
      </c>
      <c r="E274" s="8" t="s">
        <v>332</v>
      </c>
      <c r="F274" s="535">
        <v>224</v>
      </c>
    </row>
    <row r="275" spans="1:6">
      <c r="A275" s="471" t="s">
        <v>333</v>
      </c>
      <c r="B275" s="533">
        <v>120</v>
      </c>
      <c r="C275" s="534">
        <v>2100410</v>
      </c>
      <c r="D275" s="534" t="str">
        <f t="shared" si="40"/>
        <v>21004</v>
      </c>
      <c r="E275" s="8" t="s">
        <v>333</v>
      </c>
      <c r="F275" s="535">
        <v>120</v>
      </c>
    </row>
    <row r="276" spans="1:6">
      <c r="A276" s="471" t="s">
        <v>334</v>
      </c>
      <c r="B276" s="533">
        <v>20</v>
      </c>
      <c r="C276" s="534">
        <v>2100499</v>
      </c>
      <c r="D276" s="534" t="str">
        <f t="shared" si="40"/>
        <v>21004</v>
      </c>
      <c r="E276" s="8" t="s">
        <v>334</v>
      </c>
      <c r="F276" s="535">
        <v>20</v>
      </c>
    </row>
    <row r="277" s="318" customFormat="1" spans="1:6">
      <c r="A277" s="532" t="s">
        <v>335</v>
      </c>
      <c r="B277" s="536">
        <v>927</v>
      </c>
      <c r="C277" s="537">
        <v>21007</v>
      </c>
      <c r="D277" s="537"/>
      <c r="E277" s="94" t="s">
        <v>335</v>
      </c>
      <c r="F277" s="539">
        <v>927</v>
      </c>
    </row>
    <row r="278" spans="1:6">
      <c r="A278" s="471" t="s">
        <v>336</v>
      </c>
      <c r="B278" s="533">
        <v>927</v>
      </c>
      <c r="C278" s="534">
        <v>2100799</v>
      </c>
      <c r="D278" s="534" t="str">
        <f t="shared" ref="D278:D282" si="41">LEFT(C278,5)</f>
        <v>21007</v>
      </c>
      <c r="E278" s="8" t="s">
        <v>336</v>
      </c>
      <c r="F278" s="535">
        <v>927</v>
      </c>
    </row>
    <row r="279" s="318" customFormat="1" spans="1:6">
      <c r="A279" s="532" t="s">
        <v>337</v>
      </c>
      <c r="B279" s="536">
        <v>2772</v>
      </c>
      <c r="C279" s="537">
        <v>21011</v>
      </c>
      <c r="D279" s="537"/>
      <c r="E279" s="94" t="s">
        <v>337</v>
      </c>
      <c r="F279" s="539">
        <v>2772</v>
      </c>
    </row>
    <row r="280" spans="1:6">
      <c r="A280" s="471" t="s">
        <v>338</v>
      </c>
      <c r="B280" s="533">
        <v>765</v>
      </c>
      <c r="C280" s="534">
        <v>2101101</v>
      </c>
      <c r="D280" s="534" t="str">
        <f t="shared" si="41"/>
        <v>21011</v>
      </c>
      <c r="E280" s="8" t="s">
        <v>338</v>
      </c>
      <c r="F280" s="535">
        <v>765</v>
      </c>
    </row>
    <row r="281" spans="1:6">
      <c r="A281" s="471" t="s">
        <v>339</v>
      </c>
      <c r="B281" s="533">
        <v>2005</v>
      </c>
      <c r="C281" s="534">
        <v>2101102</v>
      </c>
      <c r="D281" s="534" t="str">
        <f t="shared" si="41"/>
        <v>21011</v>
      </c>
      <c r="E281" s="8" t="s">
        <v>339</v>
      </c>
      <c r="F281" s="535">
        <v>2005</v>
      </c>
    </row>
    <row r="282" spans="1:6">
      <c r="A282" s="471" t="s">
        <v>340</v>
      </c>
      <c r="B282" s="533">
        <v>2</v>
      </c>
      <c r="C282" s="534">
        <v>2101199</v>
      </c>
      <c r="D282" s="534" t="str">
        <f t="shared" si="41"/>
        <v>21011</v>
      </c>
      <c r="E282" s="8" t="s">
        <v>340</v>
      </c>
      <c r="F282" s="535">
        <v>2</v>
      </c>
    </row>
    <row r="283" s="318" customFormat="1" spans="1:6">
      <c r="A283" s="532" t="s">
        <v>341</v>
      </c>
      <c r="B283" s="536">
        <v>599</v>
      </c>
      <c r="C283" s="537">
        <v>21012</v>
      </c>
      <c r="D283" s="537"/>
      <c r="E283" s="94" t="s">
        <v>341</v>
      </c>
      <c r="F283" s="539">
        <v>599</v>
      </c>
    </row>
    <row r="284" spans="1:6">
      <c r="A284" s="471" t="s">
        <v>342</v>
      </c>
      <c r="B284" s="533">
        <v>599</v>
      </c>
      <c r="C284" s="534">
        <v>2101202</v>
      </c>
      <c r="D284" s="534" t="str">
        <f t="shared" ref="D284:D290" si="42">LEFT(C284,5)</f>
        <v>21012</v>
      </c>
      <c r="E284" s="8" t="s">
        <v>342</v>
      </c>
      <c r="F284" s="535">
        <v>599</v>
      </c>
    </row>
    <row r="285" s="318" customFormat="1" spans="1:6">
      <c r="A285" s="532" t="s">
        <v>343</v>
      </c>
      <c r="B285" s="536">
        <v>128</v>
      </c>
      <c r="C285" s="537">
        <v>21013</v>
      </c>
      <c r="D285" s="537"/>
      <c r="E285" s="94" t="s">
        <v>343</v>
      </c>
      <c r="F285" s="539">
        <v>128</v>
      </c>
    </row>
    <row r="286" spans="1:6">
      <c r="A286" s="471" t="s">
        <v>344</v>
      </c>
      <c r="B286" s="533">
        <v>128</v>
      </c>
      <c r="C286" s="534">
        <v>2101301</v>
      </c>
      <c r="D286" s="534" t="str">
        <f t="shared" si="42"/>
        <v>21013</v>
      </c>
      <c r="E286" s="8" t="s">
        <v>344</v>
      </c>
      <c r="F286" s="535">
        <v>128</v>
      </c>
    </row>
    <row r="287" s="318" customFormat="1" spans="1:6">
      <c r="A287" s="532" t="s">
        <v>345</v>
      </c>
      <c r="B287" s="536">
        <v>554</v>
      </c>
      <c r="C287" s="537">
        <v>21015</v>
      </c>
      <c r="D287" s="537"/>
      <c r="E287" s="94" t="s">
        <v>345</v>
      </c>
      <c r="F287" s="539">
        <v>554</v>
      </c>
    </row>
    <row r="288" spans="1:6">
      <c r="A288" s="471" t="s">
        <v>123</v>
      </c>
      <c r="B288" s="533">
        <v>87</v>
      </c>
      <c r="C288" s="534">
        <v>2101501</v>
      </c>
      <c r="D288" s="534" t="str">
        <f t="shared" si="42"/>
        <v>21015</v>
      </c>
      <c r="E288" s="8" t="s">
        <v>123</v>
      </c>
      <c r="F288" s="535">
        <v>87</v>
      </c>
    </row>
    <row r="289" spans="1:6">
      <c r="A289" s="471" t="s">
        <v>128</v>
      </c>
      <c r="B289" s="533">
        <v>250</v>
      </c>
      <c r="C289" s="534">
        <v>2101550</v>
      </c>
      <c r="D289" s="534" t="str">
        <f t="shared" si="42"/>
        <v>21015</v>
      </c>
      <c r="E289" s="8" t="s">
        <v>128</v>
      </c>
      <c r="F289" s="535">
        <v>250</v>
      </c>
    </row>
    <row r="290" spans="1:6">
      <c r="A290" s="471" t="s">
        <v>346</v>
      </c>
      <c r="B290" s="533">
        <v>217</v>
      </c>
      <c r="C290" s="534">
        <v>2101599</v>
      </c>
      <c r="D290" s="534" t="str">
        <f t="shared" si="42"/>
        <v>21015</v>
      </c>
      <c r="E290" s="8" t="s">
        <v>346</v>
      </c>
      <c r="F290" s="535">
        <v>217</v>
      </c>
    </row>
    <row r="291" s="318" customFormat="1" spans="1:6">
      <c r="A291" s="532" t="s">
        <v>347</v>
      </c>
      <c r="B291" s="536">
        <v>6</v>
      </c>
      <c r="C291" s="537">
        <v>21016</v>
      </c>
      <c r="D291" s="537"/>
      <c r="E291" s="94" t="s">
        <v>347</v>
      </c>
      <c r="F291" s="539">
        <v>6</v>
      </c>
    </row>
    <row r="292" spans="1:6">
      <c r="A292" s="471" t="s">
        <v>347</v>
      </c>
      <c r="B292" s="533">
        <v>6</v>
      </c>
      <c r="C292" s="534">
        <v>2101601</v>
      </c>
      <c r="D292" s="534" t="str">
        <f t="shared" ref="D292:D298" si="43">LEFT(C292,5)</f>
        <v>21016</v>
      </c>
      <c r="E292" s="8" t="s">
        <v>347</v>
      </c>
      <c r="F292" s="535">
        <v>6</v>
      </c>
    </row>
    <row r="293" s="318" customFormat="1" spans="1:6">
      <c r="A293" s="532" t="s">
        <v>348</v>
      </c>
      <c r="B293" s="536">
        <v>41</v>
      </c>
      <c r="C293" s="537">
        <v>21017</v>
      </c>
      <c r="D293" s="537"/>
      <c r="E293" s="94" t="s">
        <v>348</v>
      </c>
      <c r="F293" s="539">
        <v>41</v>
      </c>
    </row>
    <row r="294" spans="1:6">
      <c r="A294" s="471" t="s">
        <v>349</v>
      </c>
      <c r="B294" s="533">
        <v>41</v>
      </c>
      <c r="C294" s="534">
        <v>2101704</v>
      </c>
      <c r="D294" s="534" t="str">
        <f t="shared" si="43"/>
        <v>21017</v>
      </c>
      <c r="E294" s="8" t="s">
        <v>349</v>
      </c>
      <c r="F294" s="535">
        <v>41</v>
      </c>
    </row>
    <row r="295" s="318" customFormat="1" spans="1:6">
      <c r="A295" s="161" t="s">
        <v>350</v>
      </c>
      <c r="B295" s="536">
        <v>419</v>
      </c>
      <c r="C295" s="540">
        <v>211</v>
      </c>
      <c r="D295" s="540"/>
      <c r="E295" s="469" t="s">
        <v>351</v>
      </c>
      <c r="F295" s="541">
        <v>419</v>
      </c>
    </row>
    <row r="296" s="318" customFormat="1" spans="1:6">
      <c r="A296" s="532" t="s">
        <v>352</v>
      </c>
      <c r="B296" s="536">
        <v>210</v>
      </c>
      <c r="C296" s="537">
        <v>21101</v>
      </c>
      <c r="D296" s="537"/>
      <c r="E296" s="94" t="s">
        <v>352</v>
      </c>
      <c r="F296" s="539">
        <v>210</v>
      </c>
    </row>
    <row r="297" spans="1:6">
      <c r="A297" s="471" t="s">
        <v>123</v>
      </c>
      <c r="B297" s="533">
        <v>192</v>
      </c>
      <c r="C297" s="534">
        <v>2110101</v>
      </c>
      <c r="D297" s="534" t="str">
        <f t="shared" si="43"/>
        <v>21101</v>
      </c>
      <c r="E297" s="8" t="s">
        <v>123</v>
      </c>
      <c r="F297" s="535">
        <v>192</v>
      </c>
    </row>
    <row r="298" spans="1:6">
      <c r="A298" s="471" t="s">
        <v>353</v>
      </c>
      <c r="B298" s="533">
        <v>18</v>
      </c>
      <c r="C298" s="534">
        <v>2110199</v>
      </c>
      <c r="D298" s="534" t="str">
        <f t="shared" si="43"/>
        <v>21101</v>
      </c>
      <c r="E298" s="8" t="s">
        <v>353</v>
      </c>
      <c r="F298" s="535">
        <v>18</v>
      </c>
    </row>
    <row r="299" s="318" customFormat="1" spans="1:6">
      <c r="A299" s="532" t="s">
        <v>354</v>
      </c>
      <c r="B299" s="536">
        <v>33</v>
      </c>
      <c r="C299" s="537">
        <v>21103</v>
      </c>
      <c r="D299" s="537"/>
      <c r="E299" s="94" t="s">
        <v>354</v>
      </c>
      <c r="F299" s="539">
        <v>33</v>
      </c>
    </row>
    <row r="300" spans="1:6">
      <c r="A300" s="471" t="s">
        <v>355</v>
      </c>
      <c r="B300" s="533">
        <v>33</v>
      </c>
      <c r="C300" s="534">
        <v>2110301</v>
      </c>
      <c r="D300" s="534" t="str">
        <f t="shared" ref="D300:D304" si="44">LEFT(C300,5)</f>
        <v>21103</v>
      </c>
      <c r="E300" s="8" t="s">
        <v>355</v>
      </c>
      <c r="F300" s="535">
        <v>33</v>
      </c>
    </row>
    <row r="301" s="318" customFormat="1" spans="1:6">
      <c r="A301" s="532" t="s">
        <v>356</v>
      </c>
      <c r="B301" s="536">
        <v>146</v>
      </c>
      <c r="C301" s="537">
        <v>21104</v>
      </c>
      <c r="D301" s="537"/>
      <c r="E301" s="94" t="s">
        <v>356</v>
      </c>
      <c r="F301" s="539">
        <v>146</v>
      </c>
    </row>
    <row r="302" spans="1:6">
      <c r="A302" s="471" t="s">
        <v>357</v>
      </c>
      <c r="B302" s="533">
        <v>146</v>
      </c>
      <c r="C302" s="534">
        <v>2110401</v>
      </c>
      <c r="D302" s="534" t="str">
        <f t="shared" si="44"/>
        <v>21104</v>
      </c>
      <c r="E302" s="8" t="s">
        <v>357</v>
      </c>
      <c r="F302" s="535">
        <v>146</v>
      </c>
    </row>
    <row r="303" s="318" customFormat="1" spans="1:6">
      <c r="A303" s="532" t="s">
        <v>358</v>
      </c>
      <c r="B303" s="536">
        <v>30</v>
      </c>
      <c r="C303" s="537">
        <v>21111</v>
      </c>
      <c r="D303" s="537"/>
      <c r="E303" s="94" t="s">
        <v>358</v>
      </c>
      <c r="F303" s="539">
        <v>30</v>
      </c>
    </row>
    <row r="304" spans="1:6">
      <c r="A304" s="471" t="s">
        <v>359</v>
      </c>
      <c r="B304" s="533">
        <v>30</v>
      </c>
      <c r="C304" s="534">
        <v>2111101</v>
      </c>
      <c r="D304" s="534" t="str">
        <f t="shared" si="44"/>
        <v>21111</v>
      </c>
      <c r="E304" s="8" t="s">
        <v>359</v>
      </c>
      <c r="F304" s="535">
        <v>30</v>
      </c>
    </row>
    <row r="305" s="318" customFormat="1" spans="1:6">
      <c r="A305" s="161" t="s">
        <v>360</v>
      </c>
      <c r="B305" s="536">
        <v>3508</v>
      </c>
      <c r="C305" s="540">
        <v>212</v>
      </c>
      <c r="D305" s="540"/>
      <c r="E305" s="469" t="s">
        <v>361</v>
      </c>
      <c r="F305" s="541">
        <v>3508</v>
      </c>
    </row>
    <row r="306" s="318" customFormat="1" spans="1:6">
      <c r="A306" s="532" t="s">
        <v>362</v>
      </c>
      <c r="B306" s="536">
        <v>2330</v>
      </c>
      <c r="C306" s="537">
        <v>21201</v>
      </c>
      <c r="D306" s="537"/>
      <c r="E306" s="94" t="s">
        <v>362</v>
      </c>
      <c r="F306" s="539">
        <v>2330</v>
      </c>
    </row>
    <row r="307" spans="1:6">
      <c r="A307" s="471" t="s">
        <v>123</v>
      </c>
      <c r="B307" s="533">
        <v>265</v>
      </c>
      <c r="C307" s="534">
        <v>2120101</v>
      </c>
      <c r="D307" s="534" t="str">
        <f t="shared" ref="D307:D310" si="45">LEFT(C307,5)</f>
        <v>21201</v>
      </c>
      <c r="E307" s="8" t="s">
        <v>123</v>
      </c>
      <c r="F307" s="535">
        <v>265</v>
      </c>
    </row>
    <row r="308" spans="1:6">
      <c r="A308" s="471" t="s">
        <v>124</v>
      </c>
      <c r="B308" s="533">
        <v>231</v>
      </c>
      <c r="C308" s="534">
        <v>2120102</v>
      </c>
      <c r="D308" s="534" t="str">
        <f t="shared" si="45"/>
        <v>21201</v>
      </c>
      <c r="E308" s="8" t="s">
        <v>124</v>
      </c>
      <c r="F308" s="535">
        <v>231</v>
      </c>
    </row>
    <row r="309" spans="1:6">
      <c r="A309" s="471" t="s">
        <v>363</v>
      </c>
      <c r="B309" s="533">
        <v>865</v>
      </c>
      <c r="C309" s="534">
        <v>2120104</v>
      </c>
      <c r="D309" s="534" t="str">
        <f t="shared" si="45"/>
        <v>21201</v>
      </c>
      <c r="E309" s="8" t="s">
        <v>363</v>
      </c>
      <c r="F309" s="535">
        <v>865</v>
      </c>
    </row>
    <row r="310" spans="1:6">
      <c r="A310" s="471" t="s">
        <v>364</v>
      </c>
      <c r="B310" s="533">
        <v>969</v>
      </c>
      <c r="C310" s="534">
        <v>2120199</v>
      </c>
      <c r="D310" s="534" t="str">
        <f t="shared" si="45"/>
        <v>21201</v>
      </c>
      <c r="E310" s="8" t="s">
        <v>364</v>
      </c>
      <c r="F310" s="535">
        <v>969</v>
      </c>
    </row>
    <row r="311" s="318" customFormat="1" spans="1:6">
      <c r="A311" s="532" t="s">
        <v>365</v>
      </c>
      <c r="B311" s="536">
        <v>431</v>
      </c>
      <c r="C311" s="537">
        <v>21203</v>
      </c>
      <c r="D311" s="537"/>
      <c r="E311" s="94" t="s">
        <v>365</v>
      </c>
      <c r="F311" s="539">
        <v>431</v>
      </c>
    </row>
    <row r="312" spans="1:6">
      <c r="A312" s="471" t="s">
        <v>366</v>
      </c>
      <c r="B312" s="533">
        <v>431</v>
      </c>
      <c r="C312" s="534">
        <v>2120399</v>
      </c>
      <c r="D312" s="534" t="str">
        <f t="shared" ref="D312:D316" si="46">LEFT(C312,5)</f>
        <v>21203</v>
      </c>
      <c r="E312" s="8" t="s">
        <v>366</v>
      </c>
      <c r="F312" s="535">
        <v>431</v>
      </c>
    </row>
    <row r="313" s="318" customFormat="1" spans="1:6">
      <c r="A313" s="532" t="s">
        <v>367</v>
      </c>
      <c r="B313" s="536">
        <v>598</v>
      </c>
      <c r="C313" s="537">
        <v>21205</v>
      </c>
      <c r="D313" s="537"/>
      <c r="E313" s="94" t="s">
        <v>367</v>
      </c>
      <c r="F313" s="539">
        <v>598</v>
      </c>
    </row>
    <row r="314" spans="1:6">
      <c r="A314" s="471" t="s">
        <v>367</v>
      </c>
      <c r="B314" s="533">
        <v>598</v>
      </c>
      <c r="C314" s="534">
        <v>2120501</v>
      </c>
      <c r="D314" s="534" t="str">
        <f t="shared" si="46"/>
        <v>21205</v>
      </c>
      <c r="E314" s="8" t="s">
        <v>367</v>
      </c>
      <c r="F314" s="535">
        <v>598</v>
      </c>
    </row>
    <row r="315" s="318" customFormat="1" spans="1:6">
      <c r="A315" s="532" t="s">
        <v>368</v>
      </c>
      <c r="B315" s="536">
        <v>149</v>
      </c>
      <c r="C315" s="537">
        <v>21206</v>
      </c>
      <c r="D315" s="537"/>
      <c r="E315" s="94" t="s">
        <v>368</v>
      </c>
      <c r="F315" s="539">
        <v>149</v>
      </c>
    </row>
    <row r="316" spans="1:6">
      <c r="A316" s="471" t="s">
        <v>368</v>
      </c>
      <c r="B316" s="533">
        <v>149</v>
      </c>
      <c r="C316" s="534">
        <v>2120601</v>
      </c>
      <c r="D316" s="534" t="str">
        <f t="shared" si="46"/>
        <v>21206</v>
      </c>
      <c r="E316" s="8" t="s">
        <v>368</v>
      </c>
      <c r="F316" s="535">
        <v>149</v>
      </c>
    </row>
    <row r="317" s="318" customFormat="1" spans="1:6">
      <c r="A317" s="161" t="s">
        <v>369</v>
      </c>
      <c r="B317" s="536">
        <v>16924</v>
      </c>
      <c r="C317" s="540">
        <v>213</v>
      </c>
      <c r="D317" s="540"/>
      <c r="E317" s="469" t="s">
        <v>370</v>
      </c>
      <c r="F317" s="541">
        <v>16924</v>
      </c>
    </row>
    <row r="318" s="318" customFormat="1" spans="1:6">
      <c r="A318" s="532" t="s">
        <v>371</v>
      </c>
      <c r="B318" s="536">
        <v>7471</v>
      </c>
      <c r="C318" s="537">
        <v>21301</v>
      </c>
      <c r="D318" s="537"/>
      <c r="E318" s="94" t="s">
        <v>371</v>
      </c>
      <c r="F318" s="539">
        <v>7471</v>
      </c>
    </row>
    <row r="319" spans="1:6">
      <c r="A319" s="471" t="s">
        <v>123</v>
      </c>
      <c r="B319" s="533">
        <v>597</v>
      </c>
      <c r="C319" s="534">
        <v>2130101</v>
      </c>
      <c r="D319" s="534" t="str">
        <f t="shared" ref="D319:D326" si="47">LEFT(C319,5)</f>
        <v>21301</v>
      </c>
      <c r="E319" s="8" t="s">
        <v>123</v>
      </c>
      <c r="F319" s="535">
        <v>597</v>
      </c>
    </row>
    <row r="320" spans="1:6">
      <c r="A320" s="471" t="s">
        <v>128</v>
      </c>
      <c r="B320" s="533">
        <v>5600</v>
      </c>
      <c r="C320" s="534">
        <v>2130104</v>
      </c>
      <c r="D320" s="534" t="str">
        <f t="shared" si="47"/>
        <v>21301</v>
      </c>
      <c r="E320" s="8" t="s">
        <v>128</v>
      </c>
      <c r="F320" s="535">
        <v>5600</v>
      </c>
    </row>
    <row r="321" spans="1:6">
      <c r="A321" s="471" t="s">
        <v>372</v>
      </c>
      <c r="B321" s="533">
        <v>4</v>
      </c>
      <c r="C321" s="534">
        <v>2130106</v>
      </c>
      <c r="D321" s="534" t="str">
        <f t="shared" si="47"/>
        <v>21301</v>
      </c>
      <c r="E321" s="8" t="s">
        <v>372</v>
      </c>
      <c r="F321" s="535">
        <v>4</v>
      </c>
    </row>
    <row r="322" spans="1:6">
      <c r="A322" s="471" t="s">
        <v>373</v>
      </c>
      <c r="B322" s="533">
        <v>146</v>
      </c>
      <c r="C322" s="534">
        <v>2130108</v>
      </c>
      <c r="D322" s="534" t="str">
        <f t="shared" si="47"/>
        <v>21301</v>
      </c>
      <c r="E322" s="8" t="s">
        <v>373</v>
      </c>
      <c r="F322" s="535">
        <v>146</v>
      </c>
    </row>
    <row r="323" spans="1:6">
      <c r="A323" s="471" t="s">
        <v>374</v>
      </c>
      <c r="B323" s="533">
        <v>70</v>
      </c>
      <c r="C323" s="534">
        <v>2130109</v>
      </c>
      <c r="D323" s="534" t="str">
        <f t="shared" si="47"/>
        <v>21301</v>
      </c>
      <c r="E323" s="8" t="s">
        <v>374</v>
      </c>
      <c r="F323" s="535">
        <v>70</v>
      </c>
    </row>
    <row r="324" spans="1:6">
      <c r="A324" s="471" t="s">
        <v>375</v>
      </c>
      <c r="B324" s="533">
        <v>625</v>
      </c>
      <c r="C324" s="534">
        <v>2130135</v>
      </c>
      <c r="D324" s="534" t="str">
        <f t="shared" si="47"/>
        <v>21301</v>
      </c>
      <c r="E324" s="8" t="s">
        <v>375</v>
      </c>
      <c r="F324" s="535">
        <v>625</v>
      </c>
    </row>
    <row r="325" spans="1:6">
      <c r="A325" s="471" t="s">
        <v>376</v>
      </c>
      <c r="B325" s="533">
        <v>240</v>
      </c>
      <c r="C325" s="534">
        <v>2130142</v>
      </c>
      <c r="D325" s="534" t="str">
        <f t="shared" si="47"/>
        <v>21301</v>
      </c>
      <c r="E325" s="8" t="s">
        <v>376</v>
      </c>
      <c r="F325" s="535">
        <v>240</v>
      </c>
    </row>
    <row r="326" spans="1:6">
      <c r="A326" s="471" t="s">
        <v>377</v>
      </c>
      <c r="B326" s="533">
        <v>189</v>
      </c>
      <c r="C326" s="534">
        <v>2130199</v>
      </c>
      <c r="D326" s="534" t="str">
        <f t="shared" si="47"/>
        <v>21301</v>
      </c>
      <c r="E326" s="8" t="s">
        <v>377</v>
      </c>
      <c r="F326" s="535">
        <v>189</v>
      </c>
    </row>
    <row r="327" s="318" customFormat="1" spans="1:6">
      <c r="A327" s="532" t="s">
        <v>378</v>
      </c>
      <c r="B327" s="536">
        <v>200</v>
      </c>
      <c r="C327" s="537">
        <v>21302</v>
      </c>
      <c r="D327" s="537"/>
      <c r="E327" s="94" t="s">
        <v>378</v>
      </c>
      <c r="F327" s="539">
        <v>200</v>
      </c>
    </row>
    <row r="328" spans="1:6">
      <c r="A328" s="471" t="s">
        <v>379</v>
      </c>
      <c r="B328" s="533">
        <v>200</v>
      </c>
      <c r="C328" s="534">
        <v>2130227</v>
      </c>
      <c r="D328" s="534" t="str">
        <f t="shared" ref="D328:D338" si="48">LEFT(C328,5)</f>
        <v>21302</v>
      </c>
      <c r="E328" s="8" t="s">
        <v>379</v>
      </c>
      <c r="F328" s="535">
        <v>200</v>
      </c>
    </row>
    <row r="329" s="318" customFormat="1" spans="1:6">
      <c r="A329" s="532" t="s">
        <v>380</v>
      </c>
      <c r="B329" s="536">
        <v>833</v>
      </c>
      <c r="C329" s="537">
        <v>21303</v>
      </c>
      <c r="D329" s="537"/>
      <c r="E329" s="94" t="s">
        <v>380</v>
      </c>
      <c r="F329" s="539">
        <v>833</v>
      </c>
    </row>
    <row r="330" spans="1:6">
      <c r="A330" s="471" t="s">
        <v>123</v>
      </c>
      <c r="B330" s="533">
        <v>44</v>
      </c>
      <c r="C330" s="534">
        <v>2130301</v>
      </c>
      <c r="D330" s="534" t="str">
        <f t="shared" si="48"/>
        <v>21303</v>
      </c>
      <c r="E330" s="8" t="s">
        <v>123</v>
      </c>
      <c r="F330" s="535">
        <v>44</v>
      </c>
    </row>
    <row r="331" spans="1:6">
      <c r="A331" s="471" t="s">
        <v>124</v>
      </c>
      <c r="B331" s="533">
        <v>10</v>
      </c>
      <c r="C331" s="534">
        <v>2130302</v>
      </c>
      <c r="D331" s="534" t="str">
        <f t="shared" si="48"/>
        <v>21303</v>
      </c>
      <c r="E331" s="8" t="s">
        <v>124</v>
      </c>
      <c r="F331" s="535">
        <v>10</v>
      </c>
    </row>
    <row r="332" spans="1:6">
      <c r="A332" s="471" t="s">
        <v>381</v>
      </c>
      <c r="B332" s="533">
        <v>177</v>
      </c>
      <c r="C332" s="534">
        <v>2130304</v>
      </c>
      <c r="D332" s="534" t="str">
        <f t="shared" si="48"/>
        <v>21303</v>
      </c>
      <c r="E332" s="8" t="s">
        <v>381</v>
      </c>
      <c r="F332" s="535">
        <v>177</v>
      </c>
    </row>
    <row r="333" spans="1:6">
      <c r="A333" s="471" t="s">
        <v>382</v>
      </c>
      <c r="B333" s="533">
        <v>110</v>
      </c>
      <c r="C333" s="534">
        <v>2130306</v>
      </c>
      <c r="D333" s="534" t="str">
        <f t="shared" si="48"/>
        <v>21303</v>
      </c>
      <c r="E333" s="8" t="s">
        <v>382</v>
      </c>
      <c r="F333" s="535">
        <v>110</v>
      </c>
    </row>
    <row r="334" spans="1:6">
      <c r="A334" s="471" t="s">
        <v>383</v>
      </c>
      <c r="B334" s="533">
        <v>25</v>
      </c>
      <c r="C334" s="534">
        <v>2130308</v>
      </c>
      <c r="D334" s="534" t="str">
        <f t="shared" si="48"/>
        <v>21303</v>
      </c>
      <c r="E334" s="8" t="s">
        <v>383</v>
      </c>
      <c r="F334" s="535">
        <v>25</v>
      </c>
    </row>
    <row r="335" spans="1:6">
      <c r="A335" s="471" t="s">
        <v>384</v>
      </c>
      <c r="B335" s="533">
        <v>25</v>
      </c>
      <c r="C335" s="534">
        <v>2130310</v>
      </c>
      <c r="D335" s="534" t="str">
        <f t="shared" si="48"/>
        <v>21303</v>
      </c>
      <c r="E335" s="8" t="s">
        <v>384</v>
      </c>
      <c r="F335" s="535">
        <v>25</v>
      </c>
    </row>
    <row r="336" spans="1:6">
      <c r="A336" s="471" t="s">
        <v>385</v>
      </c>
      <c r="B336" s="533">
        <v>12</v>
      </c>
      <c r="C336" s="534">
        <v>2130312</v>
      </c>
      <c r="D336" s="534" t="str">
        <f t="shared" si="48"/>
        <v>21303</v>
      </c>
      <c r="E336" s="8" t="s">
        <v>385</v>
      </c>
      <c r="F336" s="535">
        <v>12</v>
      </c>
    </row>
    <row r="337" spans="1:6">
      <c r="A337" s="471" t="s">
        <v>386</v>
      </c>
      <c r="B337" s="533">
        <v>90</v>
      </c>
      <c r="C337" s="534">
        <v>2130314</v>
      </c>
      <c r="D337" s="534" t="str">
        <f t="shared" si="48"/>
        <v>21303</v>
      </c>
      <c r="E337" s="8" t="s">
        <v>386</v>
      </c>
      <c r="F337" s="535">
        <v>90</v>
      </c>
    </row>
    <row r="338" spans="1:6">
      <c r="A338" s="471" t="s">
        <v>387</v>
      </c>
      <c r="B338" s="533">
        <v>340</v>
      </c>
      <c r="C338" s="534">
        <v>2130316</v>
      </c>
      <c r="D338" s="534" t="str">
        <f t="shared" si="48"/>
        <v>21303</v>
      </c>
      <c r="E338" s="8" t="s">
        <v>387</v>
      </c>
      <c r="F338" s="535">
        <v>340</v>
      </c>
    </row>
    <row r="339" s="318" customFormat="1" spans="1:6">
      <c r="A339" s="532" t="s">
        <v>388</v>
      </c>
      <c r="B339" s="536">
        <v>3413</v>
      </c>
      <c r="C339" s="537">
        <v>21305</v>
      </c>
      <c r="D339" s="537"/>
      <c r="E339" s="94" t="s">
        <v>388</v>
      </c>
      <c r="F339" s="539">
        <v>3413</v>
      </c>
    </row>
    <row r="340" spans="1:6">
      <c r="A340" s="471" t="s">
        <v>123</v>
      </c>
      <c r="B340" s="533">
        <v>64</v>
      </c>
      <c r="C340" s="534">
        <v>2130501</v>
      </c>
      <c r="D340" s="534" t="str">
        <f t="shared" ref="D340:D344" si="49">LEFT(C340,5)</f>
        <v>21305</v>
      </c>
      <c r="E340" s="8" t="s">
        <v>123</v>
      </c>
      <c r="F340" s="535">
        <v>64</v>
      </c>
    </row>
    <row r="341" spans="1:6">
      <c r="A341" s="471" t="s">
        <v>124</v>
      </c>
      <c r="B341" s="533">
        <v>50</v>
      </c>
      <c r="C341" s="534">
        <v>2130502</v>
      </c>
      <c r="D341" s="534" t="str">
        <f t="shared" si="49"/>
        <v>21305</v>
      </c>
      <c r="E341" s="8" t="s">
        <v>124</v>
      </c>
      <c r="F341" s="535">
        <v>50</v>
      </c>
    </row>
    <row r="342" spans="1:6">
      <c r="A342" s="471" t="s">
        <v>389</v>
      </c>
      <c r="B342" s="533">
        <v>1975</v>
      </c>
      <c r="C342" s="534">
        <v>2130504</v>
      </c>
      <c r="D342" s="534" t="str">
        <f t="shared" si="49"/>
        <v>21305</v>
      </c>
      <c r="E342" s="8" t="s">
        <v>389</v>
      </c>
      <c r="F342" s="535">
        <v>1975</v>
      </c>
    </row>
    <row r="343" spans="1:6">
      <c r="A343" s="471" t="s">
        <v>128</v>
      </c>
      <c r="B343" s="533">
        <v>49</v>
      </c>
      <c r="C343" s="534">
        <v>2130550</v>
      </c>
      <c r="D343" s="534" t="str">
        <f t="shared" si="49"/>
        <v>21305</v>
      </c>
      <c r="E343" s="8" t="s">
        <v>128</v>
      </c>
      <c r="F343" s="535">
        <v>49</v>
      </c>
    </row>
    <row r="344" spans="1:6">
      <c r="A344" s="471" t="s">
        <v>390</v>
      </c>
      <c r="B344" s="533">
        <v>1275</v>
      </c>
      <c r="C344" s="534">
        <v>2130599</v>
      </c>
      <c r="D344" s="534" t="str">
        <f t="shared" si="49"/>
        <v>21305</v>
      </c>
      <c r="E344" s="8" t="s">
        <v>390</v>
      </c>
      <c r="F344" s="535">
        <v>1275</v>
      </c>
    </row>
    <row r="345" s="318" customFormat="1" spans="1:6">
      <c r="A345" s="532" t="s">
        <v>391</v>
      </c>
      <c r="B345" s="536">
        <v>4557</v>
      </c>
      <c r="C345" s="537">
        <v>21307</v>
      </c>
      <c r="D345" s="537"/>
      <c r="E345" s="94" t="s">
        <v>391</v>
      </c>
      <c r="F345" s="539">
        <v>4557</v>
      </c>
    </row>
    <row r="346" spans="1:6">
      <c r="A346" s="471" t="s">
        <v>392</v>
      </c>
      <c r="B346" s="533">
        <v>3647</v>
      </c>
      <c r="C346" s="534">
        <v>2130705</v>
      </c>
      <c r="D346" s="534" t="str">
        <f t="shared" ref="D346:D351" si="50">LEFT(C346,5)</f>
        <v>21307</v>
      </c>
      <c r="E346" s="8" t="s">
        <v>392</v>
      </c>
      <c r="F346" s="535">
        <v>3647</v>
      </c>
    </row>
    <row r="347" spans="1:6">
      <c r="A347" s="471" t="s">
        <v>393</v>
      </c>
      <c r="B347" s="533">
        <v>910</v>
      </c>
      <c r="C347" s="534">
        <v>2130799</v>
      </c>
      <c r="D347" s="534" t="str">
        <f t="shared" si="50"/>
        <v>21307</v>
      </c>
      <c r="E347" s="8" t="s">
        <v>393</v>
      </c>
      <c r="F347" s="535">
        <v>910</v>
      </c>
    </row>
    <row r="348" s="318" customFormat="1" spans="1:6">
      <c r="A348" s="532" t="s">
        <v>394</v>
      </c>
      <c r="B348" s="536">
        <v>380</v>
      </c>
      <c r="C348" s="537">
        <v>21308</v>
      </c>
      <c r="D348" s="537"/>
      <c r="E348" s="94" t="s">
        <v>394</v>
      </c>
      <c r="F348" s="539">
        <v>380</v>
      </c>
    </row>
    <row r="349" spans="1:6">
      <c r="A349" s="471" t="s">
        <v>395</v>
      </c>
      <c r="B349" s="533">
        <v>300</v>
      </c>
      <c r="C349" s="534">
        <v>2130803</v>
      </c>
      <c r="D349" s="534" t="str">
        <f t="shared" si="50"/>
        <v>21308</v>
      </c>
      <c r="E349" s="8" t="s">
        <v>395</v>
      </c>
      <c r="F349" s="535">
        <v>300</v>
      </c>
    </row>
    <row r="350" spans="1:6">
      <c r="A350" s="471" t="s">
        <v>396</v>
      </c>
      <c r="B350" s="533">
        <v>30</v>
      </c>
      <c r="C350" s="534">
        <v>2130804</v>
      </c>
      <c r="D350" s="534" t="str">
        <f t="shared" si="50"/>
        <v>21308</v>
      </c>
      <c r="E350" s="8" t="s">
        <v>396</v>
      </c>
      <c r="F350" s="535">
        <v>30</v>
      </c>
    </row>
    <row r="351" spans="1:6">
      <c r="A351" s="471" t="s">
        <v>397</v>
      </c>
      <c r="B351" s="533">
        <v>50</v>
      </c>
      <c r="C351" s="534">
        <v>2130899</v>
      </c>
      <c r="D351" s="534" t="str">
        <f t="shared" si="50"/>
        <v>21308</v>
      </c>
      <c r="E351" s="8" t="s">
        <v>397</v>
      </c>
      <c r="F351" s="535">
        <v>50</v>
      </c>
    </row>
    <row r="352" s="318" customFormat="1" spans="1:6">
      <c r="A352" s="532" t="s">
        <v>398</v>
      </c>
      <c r="B352" s="536">
        <v>70</v>
      </c>
      <c r="C352" s="537">
        <v>21399</v>
      </c>
      <c r="D352" s="537"/>
      <c r="E352" s="94" t="s">
        <v>398</v>
      </c>
      <c r="F352" s="539">
        <v>70</v>
      </c>
    </row>
    <row r="353" spans="1:6">
      <c r="A353" s="471" t="s">
        <v>398</v>
      </c>
      <c r="B353" s="533">
        <v>70</v>
      </c>
      <c r="C353" s="534">
        <v>2139999</v>
      </c>
      <c r="D353" s="534" t="str">
        <f t="shared" ref="D353:D359" si="51">LEFT(C353,5)</f>
        <v>21399</v>
      </c>
      <c r="E353" s="8" t="s">
        <v>398</v>
      </c>
      <c r="F353" s="535">
        <v>70</v>
      </c>
    </row>
    <row r="354" s="318" customFormat="1" spans="1:6">
      <c r="A354" s="161" t="s">
        <v>399</v>
      </c>
      <c r="B354" s="536">
        <v>2534</v>
      </c>
      <c r="C354" s="540">
        <v>214</v>
      </c>
      <c r="D354" s="540"/>
      <c r="E354" s="469" t="s">
        <v>400</v>
      </c>
      <c r="F354" s="541">
        <v>2534</v>
      </c>
    </row>
    <row r="355" s="318" customFormat="1" spans="1:6">
      <c r="A355" s="532" t="s">
        <v>401</v>
      </c>
      <c r="B355" s="536">
        <v>1941</v>
      </c>
      <c r="C355" s="537">
        <v>21401</v>
      </c>
      <c r="D355" s="537"/>
      <c r="E355" s="94" t="s">
        <v>401</v>
      </c>
      <c r="F355" s="539">
        <v>1941</v>
      </c>
    </row>
    <row r="356" spans="1:6">
      <c r="A356" s="471" t="s">
        <v>123</v>
      </c>
      <c r="B356" s="533">
        <v>429</v>
      </c>
      <c r="C356" s="534">
        <v>2140101</v>
      </c>
      <c r="D356" s="534" t="str">
        <f t="shared" si="51"/>
        <v>21401</v>
      </c>
      <c r="E356" s="8" t="s">
        <v>123</v>
      </c>
      <c r="F356" s="535">
        <v>429</v>
      </c>
    </row>
    <row r="357" spans="1:6">
      <c r="A357" s="471" t="s">
        <v>402</v>
      </c>
      <c r="B357" s="533">
        <v>871</v>
      </c>
      <c r="C357" s="534">
        <v>2140106</v>
      </c>
      <c r="D357" s="534" t="str">
        <f t="shared" si="51"/>
        <v>21401</v>
      </c>
      <c r="E357" s="8" t="s">
        <v>402</v>
      </c>
      <c r="F357" s="535">
        <v>871</v>
      </c>
    </row>
    <row r="358" spans="1:6">
      <c r="A358" s="471" t="s">
        <v>403</v>
      </c>
      <c r="B358" s="533">
        <v>631</v>
      </c>
      <c r="C358" s="534">
        <v>2140112</v>
      </c>
      <c r="D358" s="534" t="str">
        <f t="shared" si="51"/>
        <v>21401</v>
      </c>
      <c r="E358" s="8" t="s">
        <v>403</v>
      </c>
      <c r="F358" s="535">
        <v>631</v>
      </c>
    </row>
    <row r="359" spans="1:6">
      <c r="A359" s="471" t="s">
        <v>404</v>
      </c>
      <c r="B359" s="533">
        <v>10</v>
      </c>
      <c r="C359" s="534">
        <v>2140199</v>
      </c>
      <c r="D359" s="534" t="str">
        <f t="shared" si="51"/>
        <v>21401</v>
      </c>
      <c r="E359" s="8" t="s">
        <v>404</v>
      </c>
      <c r="F359" s="535">
        <v>10</v>
      </c>
    </row>
    <row r="360" s="318" customFormat="1" spans="1:6">
      <c r="A360" s="532" t="s">
        <v>405</v>
      </c>
      <c r="B360" s="536">
        <v>593</v>
      </c>
      <c r="C360" s="537">
        <v>21499</v>
      </c>
      <c r="D360" s="537"/>
      <c r="E360" s="94" t="s">
        <v>405</v>
      </c>
      <c r="F360" s="539">
        <v>593</v>
      </c>
    </row>
    <row r="361" spans="1:6">
      <c r="A361" s="471" t="s">
        <v>406</v>
      </c>
      <c r="B361" s="533">
        <v>593</v>
      </c>
      <c r="C361" s="534">
        <v>2149901</v>
      </c>
      <c r="D361" s="534" t="str">
        <f t="shared" ref="D361:D366" si="52">LEFT(C361,5)</f>
        <v>21499</v>
      </c>
      <c r="E361" s="8" t="s">
        <v>406</v>
      </c>
      <c r="F361" s="535">
        <v>593</v>
      </c>
    </row>
    <row r="362" s="318" customFormat="1" spans="1:6">
      <c r="A362" s="161" t="s">
        <v>407</v>
      </c>
      <c r="B362" s="536">
        <v>715</v>
      </c>
      <c r="C362" s="540">
        <v>216</v>
      </c>
      <c r="D362" s="540"/>
      <c r="E362" s="469" t="s">
        <v>408</v>
      </c>
      <c r="F362" s="541">
        <v>715</v>
      </c>
    </row>
    <row r="363" s="318" customFormat="1" spans="1:6">
      <c r="A363" s="532" t="s">
        <v>409</v>
      </c>
      <c r="B363" s="536">
        <v>122</v>
      </c>
      <c r="C363" s="537">
        <v>21602</v>
      </c>
      <c r="D363" s="537"/>
      <c r="E363" s="94" t="s">
        <v>409</v>
      </c>
      <c r="F363" s="539">
        <v>122</v>
      </c>
    </row>
    <row r="364" spans="1:6">
      <c r="A364" s="471" t="s">
        <v>123</v>
      </c>
      <c r="B364" s="533">
        <v>122</v>
      </c>
      <c r="C364" s="534">
        <v>2160201</v>
      </c>
      <c r="D364" s="534" t="str">
        <f t="shared" si="52"/>
        <v>21602</v>
      </c>
      <c r="E364" s="8" t="s">
        <v>123</v>
      </c>
      <c r="F364" s="535">
        <v>122</v>
      </c>
    </row>
    <row r="365" s="318" customFormat="1" spans="1:6">
      <c r="A365" s="532" t="s">
        <v>410</v>
      </c>
      <c r="B365" s="536">
        <v>593</v>
      </c>
      <c r="C365" s="537">
        <v>21699</v>
      </c>
      <c r="D365" s="537"/>
      <c r="E365" s="94" t="s">
        <v>410</v>
      </c>
      <c r="F365" s="539">
        <v>593</v>
      </c>
    </row>
    <row r="366" spans="1:6">
      <c r="A366" s="471" t="s">
        <v>410</v>
      </c>
      <c r="B366" s="533">
        <v>593</v>
      </c>
      <c r="C366" s="534">
        <v>2169999</v>
      </c>
      <c r="D366" s="534" t="str">
        <f t="shared" si="52"/>
        <v>21699</v>
      </c>
      <c r="E366" s="8" t="s">
        <v>410</v>
      </c>
      <c r="F366" s="535">
        <v>593</v>
      </c>
    </row>
    <row r="367" s="318" customFormat="1" spans="1:6">
      <c r="A367" s="161" t="s">
        <v>411</v>
      </c>
      <c r="B367" s="536">
        <v>110</v>
      </c>
      <c r="C367" s="540">
        <v>217</v>
      </c>
      <c r="D367" s="540"/>
      <c r="E367" s="469" t="s">
        <v>412</v>
      </c>
      <c r="F367" s="541">
        <v>110</v>
      </c>
    </row>
    <row r="368" s="318" customFormat="1" spans="1:6">
      <c r="A368" s="532" t="s">
        <v>413</v>
      </c>
      <c r="B368" s="536">
        <v>10</v>
      </c>
      <c r="C368" s="537">
        <v>21701</v>
      </c>
      <c r="D368" s="537"/>
      <c r="E368" s="94" t="s">
        <v>413</v>
      </c>
      <c r="F368" s="539">
        <v>10</v>
      </c>
    </row>
    <row r="369" spans="1:6">
      <c r="A369" s="471" t="s">
        <v>414</v>
      </c>
      <c r="B369" s="533">
        <v>10</v>
      </c>
      <c r="C369" s="534">
        <v>2170199</v>
      </c>
      <c r="D369" s="534" t="str">
        <f t="shared" ref="D369:D379" si="53">LEFT(C369,5)</f>
        <v>21701</v>
      </c>
      <c r="E369" s="8" t="s">
        <v>414</v>
      </c>
      <c r="F369" s="535">
        <v>10</v>
      </c>
    </row>
    <row r="370" s="318" customFormat="1" spans="1:6">
      <c r="A370" s="532" t="s">
        <v>415</v>
      </c>
      <c r="B370" s="536">
        <v>100</v>
      </c>
      <c r="C370" s="537">
        <v>21703</v>
      </c>
      <c r="D370" s="537"/>
      <c r="E370" s="94" t="s">
        <v>415</v>
      </c>
      <c r="F370" s="539">
        <v>100</v>
      </c>
    </row>
    <row r="371" spans="1:6">
      <c r="A371" s="471" t="s">
        <v>416</v>
      </c>
      <c r="B371" s="533">
        <v>100</v>
      </c>
      <c r="C371" s="534">
        <v>2170399</v>
      </c>
      <c r="D371" s="534" t="str">
        <f t="shared" si="53"/>
        <v>21703</v>
      </c>
      <c r="E371" s="8" t="s">
        <v>416</v>
      </c>
      <c r="F371" s="535">
        <v>100</v>
      </c>
    </row>
    <row r="372" s="318" customFormat="1" spans="1:6">
      <c r="A372" s="161" t="s">
        <v>417</v>
      </c>
      <c r="B372" s="536">
        <v>1532</v>
      </c>
      <c r="C372" s="540">
        <v>220</v>
      </c>
      <c r="D372" s="540"/>
      <c r="E372" s="469" t="s">
        <v>418</v>
      </c>
      <c r="F372" s="541">
        <v>1532</v>
      </c>
    </row>
    <row r="373" s="318" customFormat="1" spans="1:6">
      <c r="A373" s="532" t="s">
        <v>419</v>
      </c>
      <c r="B373" s="536">
        <v>1238</v>
      </c>
      <c r="C373" s="537">
        <v>22001</v>
      </c>
      <c r="D373" s="537"/>
      <c r="E373" s="94" t="s">
        <v>419</v>
      </c>
      <c r="F373" s="539">
        <v>1238</v>
      </c>
    </row>
    <row r="374" spans="1:6">
      <c r="A374" s="471" t="s">
        <v>123</v>
      </c>
      <c r="B374" s="533">
        <v>387</v>
      </c>
      <c r="C374" s="534">
        <v>2200101</v>
      </c>
      <c r="D374" s="534" t="str">
        <f t="shared" si="53"/>
        <v>22001</v>
      </c>
      <c r="E374" s="8" t="s">
        <v>123</v>
      </c>
      <c r="F374" s="535">
        <v>387</v>
      </c>
    </row>
    <row r="375" spans="1:6">
      <c r="A375" s="471" t="s">
        <v>420</v>
      </c>
      <c r="B375" s="533">
        <v>75</v>
      </c>
      <c r="C375" s="534">
        <v>2200104</v>
      </c>
      <c r="D375" s="534" t="str">
        <f t="shared" si="53"/>
        <v>22001</v>
      </c>
      <c r="E375" s="8" t="s">
        <v>420</v>
      </c>
      <c r="F375" s="535">
        <v>75</v>
      </c>
    </row>
    <row r="376" spans="1:6">
      <c r="A376" s="471" t="s">
        <v>421</v>
      </c>
      <c r="B376" s="533">
        <v>95</v>
      </c>
      <c r="C376" s="534">
        <v>2200106</v>
      </c>
      <c r="D376" s="534" t="str">
        <f t="shared" si="53"/>
        <v>22001</v>
      </c>
      <c r="E376" s="8" t="s">
        <v>421</v>
      </c>
      <c r="F376" s="535">
        <v>95</v>
      </c>
    </row>
    <row r="377" spans="1:6">
      <c r="A377" s="471" t="s">
        <v>422</v>
      </c>
      <c r="B377" s="533">
        <v>248</v>
      </c>
      <c r="C377" s="534">
        <v>2200109</v>
      </c>
      <c r="D377" s="534" t="str">
        <f t="shared" si="53"/>
        <v>22001</v>
      </c>
      <c r="E377" s="8" t="s">
        <v>422</v>
      </c>
      <c r="F377" s="535">
        <v>248</v>
      </c>
    </row>
    <row r="378" spans="1:6">
      <c r="A378" s="471" t="s">
        <v>128</v>
      </c>
      <c r="B378" s="533">
        <v>413</v>
      </c>
      <c r="C378" s="534">
        <v>2200150</v>
      </c>
      <c r="D378" s="534" t="str">
        <f t="shared" si="53"/>
        <v>22001</v>
      </c>
      <c r="E378" s="8" t="s">
        <v>128</v>
      </c>
      <c r="F378" s="535">
        <v>413</v>
      </c>
    </row>
    <row r="379" spans="1:6">
      <c r="A379" s="471" t="s">
        <v>423</v>
      </c>
      <c r="B379" s="533">
        <v>20</v>
      </c>
      <c r="C379" s="534">
        <v>2200199</v>
      </c>
      <c r="D379" s="534" t="str">
        <f t="shared" si="53"/>
        <v>22001</v>
      </c>
      <c r="E379" s="8" t="s">
        <v>423</v>
      </c>
      <c r="F379" s="535">
        <v>20</v>
      </c>
    </row>
    <row r="380" s="318" customFormat="1" spans="1:6">
      <c r="A380" s="532" t="s">
        <v>424</v>
      </c>
      <c r="B380" s="536">
        <v>294</v>
      </c>
      <c r="C380" s="537">
        <v>22005</v>
      </c>
      <c r="D380" s="537"/>
      <c r="E380" s="94" t="s">
        <v>424</v>
      </c>
      <c r="F380" s="539">
        <v>294</v>
      </c>
    </row>
    <row r="381" spans="1:6">
      <c r="A381" s="471" t="s">
        <v>425</v>
      </c>
      <c r="B381" s="533">
        <v>72</v>
      </c>
      <c r="C381" s="534">
        <v>2200504</v>
      </c>
      <c r="D381" s="534" t="str">
        <f t="shared" ref="D381:D385" si="54">LEFT(C381,5)</f>
        <v>22005</v>
      </c>
      <c r="E381" s="8" t="s">
        <v>425</v>
      </c>
      <c r="F381" s="535">
        <v>72</v>
      </c>
    </row>
    <row r="382" spans="1:6">
      <c r="A382" s="471" t="s">
        <v>426</v>
      </c>
      <c r="B382" s="533">
        <v>5</v>
      </c>
      <c r="C382" s="534">
        <v>2200507</v>
      </c>
      <c r="D382" s="534" t="str">
        <f t="shared" si="54"/>
        <v>22005</v>
      </c>
      <c r="E382" s="8" t="s">
        <v>426</v>
      </c>
      <c r="F382" s="535">
        <v>5</v>
      </c>
    </row>
    <row r="383" spans="1:6">
      <c r="A383" s="471" t="s">
        <v>427</v>
      </c>
      <c r="B383" s="533">
        <v>5</v>
      </c>
      <c r="C383" s="534">
        <v>2200508</v>
      </c>
      <c r="D383" s="534" t="str">
        <f t="shared" si="54"/>
        <v>22005</v>
      </c>
      <c r="E383" s="8" t="s">
        <v>427</v>
      </c>
      <c r="F383" s="535">
        <v>5</v>
      </c>
    </row>
    <row r="384" spans="1:6">
      <c r="A384" s="471" t="s">
        <v>428</v>
      </c>
      <c r="B384" s="533">
        <v>15</v>
      </c>
      <c r="C384" s="534">
        <v>2200509</v>
      </c>
      <c r="D384" s="534" t="str">
        <f t="shared" si="54"/>
        <v>22005</v>
      </c>
      <c r="E384" s="8" t="s">
        <v>428</v>
      </c>
      <c r="F384" s="535">
        <v>15</v>
      </c>
    </row>
    <row r="385" spans="1:6">
      <c r="A385" s="471" t="s">
        <v>429</v>
      </c>
      <c r="B385" s="533">
        <v>197</v>
      </c>
      <c r="C385" s="534">
        <v>2200599</v>
      </c>
      <c r="D385" s="534" t="str">
        <f t="shared" si="54"/>
        <v>22005</v>
      </c>
      <c r="E385" s="8" t="s">
        <v>429</v>
      </c>
      <c r="F385" s="535">
        <v>197</v>
      </c>
    </row>
    <row r="386" s="318" customFormat="1" spans="1:6">
      <c r="A386" s="161" t="s">
        <v>430</v>
      </c>
      <c r="B386" s="536">
        <v>8397</v>
      </c>
      <c r="C386" s="540">
        <v>221</v>
      </c>
      <c r="D386" s="540"/>
      <c r="E386" s="469" t="s">
        <v>431</v>
      </c>
      <c r="F386" s="541">
        <v>8397</v>
      </c>
    </row>
    <row r="387" s="318" customFormat="1" spans="1:6">
      <c r="A387" s="532" t="s">
        <v>432</v>
      </c>
      <c r="B387" s="536">
        <v>3648</v>
      </c>
      <c r="C387" s="537">
        <v>22101</v>
      </c>
      <c r="D387" s="537"/>
      <c r="E387" s="94" t="s">
        <v>432</v>
      </c>
      <c r="F387" s="539">
        <v>3648</v>
      </c>
    </row>
    <row r="388" spans="1:6">
      <c r="A388" s="471" t="s">
        <v>433</v>
      </c>
      <c r="B388" s="533">
        <v>1540</v>
      </c>
      <c r="C388" s="534">
        <v>2210108</v>
      </c>
      <c r="D388" s="534" t="str">
        <f t="shared" ref="D388:D391" si="55">LEFT(C388,5)</f>
        <v>22101</v>
      </c>
      <c r="E388" s="8" t="s">
        <v>433</v>
      </c>
      <c r="F388" s="535">
        <v>1540</v>
      </c>
    </row>
    <row r="389" spans="1:6">
      <c r="A389" s="471" t="s">
        <v>434</v>
      </c>
      <c r="B389" s="533">
        <v>2108</v>
      </c>
      <c r="C389" s="534">
        <v>2210199</v>
      </c>
      <c r="D389" s="534" t="str">
        <f t="shared" si="55"/>
        <v>22101</v>
      </c>
      <c r="E389" s="8" t="s">
        <v>434</v>
      </c>
      <c r="F389" s="535">
        <v>2108</v>
      </c>
    </row>
    <row r="390" s="318" customFormat="1" spans="1:6">
      <c r="A390" s="532" t="s">
        <v>435</v>
      </c>
      <c r="B390" s="536">
        <v>4749</v>
      </c>
      <c r="C390" s="537">
        <v>22102</v>
      </c>
      <c r="D390" s="537"/>
      <c r="E390" s="94" t="s">
        <v>435</v>
      </c>
      <c r="F390" s="539">
        <v>4749</v>
      </c>
    </row>
    <row r="391" spans="1:6">
      <c r="A391" s="471" t="s">
        <v>436</v>
      </c>
      <c r="B391" s="533">
        <v>4749</v>
      </c>
      <c r="C391" s="534">
        <v>2210201</v>
      </c>
      <c r="D391" s="534" t="str">
        <f t="shared" si="55"/>
        <v>22102</v>
      </c>
      <c r="E391" s="8" t="s">
        <v>436</v>
      </c>
      <c r="F391" s="535">
        <v>4749</v>
      </c>
    </row>
    <row r="392" s="318" customFormat="1" spans="1:6">
      <c r="A392" s="161" t="s">
        <v>437</v>
      </c>
      <c r="B392" s="536">
        <v>345</v>
      </c>
      <c r="C392" s="540">
        <v>222</v>
      </c>
      <c r="D392" s="540"/>
      <c r="E392" s="469" t="s">
        <v>438</v>
      </c>
      <c r="F392" s="541">
        <v>345</v>
      </c>
    </row>
    <row r="393" s="318" customFormat="1" spans="1:6">
      <c r="A393" s="532" t="s">
        <v>439</v>
      </c>
      <c r="B393" s="536">
        <v>70</v>
      </c>
      <c r="C393" s="537">
        <v>22201</v>
      </c>
      <c r="D393" s="537"/>
      <c r="E393" s="94" t="s">
        <v>439</v>
      </c>
      <c r="F393" s="539">
        <v>70</v>
      </c>
    </row>
    <row r="394" spans="1:6">
      <c r="A394" s="471" t="s">
        <v>440</v>
      </c>
      <c r="B394" s="533">
        <v>70</v>
      </c>
      <c r="C394" s="534">
        <v>2220199</v>
      </c>
      <c r="D394" s="534" t="str">
        <f t="shared" ref="D394:D404" si="56">LEFT(C394,5)</f>
        <v>22201</v>
      </c>
      <c r="E394" s="8" t="s">
        <v>440</v>
      </c>
      <c r="F394" s="535">
        <v>70</v>
      </c>
    </row>
    <row r="395" s="318" customFormat="1" spans="1:6">
      <c r="A395" s="532" t="s">
        <v>441</v>
      </c>
      <c r="B395" s="536">
        <v>275</v>
      </c>
      <c r="C395" s="537">
        <v>22204</v>
      </c>
      <c r="D395" s="537"/>
      <c r="E395" s="94" t="s">
        <v>441</v>
      </c>
      <c r="F395" s="539">
        <v>275</v>
      </c>
    </row>
    <row r="396" spans="1:6">
      <c r="A396" s="471" t="s">
        <v>442</v>
      </c>
      <c r="B396" s="533">
        <v>275</v>
      </c>
      <c r="C396" s="534">
        <v>2220401</v>
      </c>
      <c r="D396" s="534" t="str">
        <f t="shared" si="56"/>
        <v>22204</v>
      </c>
      <c r="E396" s="8" t="s">
        <v>442</v>
      </c>
      <c r="F396" s="535">
        <v>275</v>
      </c>
    </row>
    <row r="397" s="318" customFormat="1" spans="1:6">
      <c r="A397" s="161" t="s">
        <v>443</v>
      </c>
      <c r="B397" s="536">
        <v>2035</v>
      </c>
      <c r="C397" s="540">
        <v>224</v>
      </c>
      <c r="D397" s="540"/>
      <c r="E397" s="469" t="s">
        <v>444</v>
      </c>
      <c r="F397" s="541">
        <v>2035</v>
      </c>
    </row>
    <row r="398" s="318" customFormat="1" spans="1:6">
      <c r="A398" s="532" t="s">
        <v>445</v>
      </c>
      <c r="B398" s="536">
        <v>517</v>
      </c>
      <c r="C398" s="537">
        <v>22401</v>
      </c>
      <c r="D398" s="537"/>
      <c r="E398" s="94" t="s">
        <v>445</v>
      </c>
      <c r="F398" s="539">
        <v>517</v>
      </c>
    </row>
    <row r="399" spans="1:6">
      <c r="A399" s="471" t="s">
        <v>123</v>
      </c>
      <c r="B399" s="533">
        <v>320</v>
      </c>
      <c r="C399" s="534">
        <v>2240101</v>
      </c>
      <c r="D399" s="534" t="str">
        <f t="shared" si="56"/>
        <v>22401</v>
      </c>
      <c r="E399" s="8" t="s">
        <v>123</v>
      </c>
      <c r="F399" s="535">
        <v>320</v>
      </c>
    </row>
    <row r="400" spans="1:6">
      <c r="A400" s="471" t="s">
        <v>446</v>
      </c>
      <c r="B400" s="533">
        <v>40</v>
      </c>
      <c r="C400" s="534">
        <v>2240106</v>
      </c>
      <c r="D400" s="534" t="str">
        <f t="shared" si="56"/>
        <v>22401</v>
      </c>
      <c r="E400" s="8" t="s">
        <v>446</v>
      </c>
      <c r="F400" s="535">
        <v>40</v>
      </c>
    </row>
    <row r="401" spans="1:6">
      <c r="A401" s="471" t="s">
        <v>447</v>
      </c>
      <c r="B401" s="533">
        <v>21</v>
      </c>
      <c r="C401" s="534">
        <v>2240108</v>
      </c>
      <c r="D401" s="534" t="str">
        <f t="shared" si="56"/>
        <v>22401</v>
      </c>
      <c r="E401" s="8" t="s">
        <v>447</v>
      </c>
      <c r="F401" s="535">
        <v>21</v>
      </c>
    </row>
    <row r="402" spans="1:6">
      <c r="A402" s="471" t="s">
        <v>448</v>
      </c>
      <c r="B402" s="533">
        <v>51</v>
      </c>
      <c r="C402" s="534">
        <v>2240109</v>
      </c>
      <c r="D402" s="534" t="str">
        <f t="shared" si="56"/>
        <v>22401</v>
      </c>
      <c r="E402" s="8" t="s">
        <v>448</v>
      </c>
      <c r="F402" s="535">
        <v>51</v>
      </c>
    </row>
    <row r="403" spans="1:6">
      <c r="A403" s="471" t="s">
        <v>128</v>
      </c>
      <c r="B403" s="533">
        <v>76</v>
      </c>
      <c r="C403" s="534">
        <v>2240150</v>
      </c>
      <c r="D403" s="534" t="str">
        <f t="shared" si="56"/>
        <v>22401</v>
      </c>
      <c r="E403" s="8" t="s">
        <v>128</v>
      </c>
      <c r="F403" s="535">
        <v>76</v>
      </c>
    </row>
    <row r="404" spans="1:6">
      <c r="A404" s="471" t="s">
        <v>449</v>
      </c>
      <c r="B404" s="533">
        <v>9</v>
      </c>
      <c r="C404" s="534">
        <v>2240199</v>
      </c>
      <c r="D404" s="534" t="str">
        <f t="shared" si="56"/>
        <v>22401</v>
      </c>
      <c r="E404" s="8" t="s">
        <v>449</v>
      </c>
      <c r="F404" s="535">
        <v>9</v>
      </c>
    </row>
    <row r="405" s="318" customFormat="1" spans="1:6">
      <c r="A405" s="532" t="s">
        <v>450</v>
      </c>
      <c r="B405" s="536">
        <v>1379</v>
      </c>
      <c r="C405" s="537">
        <v>22402</v>
      </c>
      <c r="D405" s="537"/>
      <c r="E405" s="94" t="s">
        <v>450</v>
      </c>
      <c r="F405" s="539">
        <v>1379</v>
      </c>
    </row>
    <row r="406" spans="1:6">
      <c r="A406" s="471" t="s">
        <v>451</v>
      </c>
      <c r="B406" s="533">
        <v>451</v>
      </c>
      <c r="C406" s="534">
        <v>2240204</v>
      </c>
      <c r="D406" s="534" t="str">
        <f t="shared" ref="D406:D410" si="57">LEFT(C406,5)</f>
        <v>22402</v>
      </c>
      <c r="E406" s="8" t="s">
        <v>451</v>
      </c>
      <c r="F406" s="535">
        <v>451</v>
      </c>
    </row>
    <row r="407" spans="1:6">
      <c r="A407" s="471" t="s">
        <v>452</v>
      </c>
      <c r="B407" s="533">
        <v>928</v>
      </c>
      <c r="C407" s="534">
        <v>2240299</v>
      </c>
      <c r="D407" s="534" t="str">
        <f t="shared" si="57"/>
        <v>22402</v>
      </c>
      <c r="E407" s="8" t="s">
        <v>452</v>
      </c>
      <c r="F407" s="535">
        <v>928</v>
      </c>
    </row>
    <row r="408" s="318" customFormat="1" spans="1:6">
      <c r="A408" s="532" t="s">
        <v>453</v>
      </c>
      <c r="B408" s="536">
        <v>139</v>
      </c>
      <c r="C408" s="537">
        <v>22407</v>
      </c>
      <c r="D408" s="537"/>
      <c r="E408" s="94" t="s">
        <v>453</v>
      </c>
      <c r="F408" s="539">
        <v>139</v>
      </c>
    </row>
    <row r="409" spans="1:6">
      <c r="A409" s="471" t="s">
        <v>454</v>
      </c>
      <c r="B409" s="533">
        <v>139</v>
      </c>
      <c r="C409" s="534">
        <v>2240703</v>
      </c>
      <c r="D409" s="534" t="str">
        <f t="shared" si="57"/>
        <v>22407</v>
      </c>
      <c r="E409" s="8" t="s">
        <v>454</v>
      </c>
      <c r="F409" s="535">
        <v>139</v>
      </c>
    </row>
    <row r="410" s="318" customFormat="1" spans="1:6">
      <c r="A410" s="161" t="s">
        <v>455</v>
      </c>
      <c r="B410" s="536">
        <v>1600</v>
      </c>
      <c r="C410" s="540">
        <v>227</v>
      </c>
      <c r="D410" s="540" t="str">
        <f t="shared" si="57"/>
        <v>227</v>
      </c>
      <c r="E410" s="469" t="s">
        <v>456</v>
      </c>
      <c r="F410" s="541">
        <v>1600</v>
      </c>
    </row>
    <row r="411" s="318" customFormat="1" spans="1:6">
      <c r="A411" s="161" t="s">
        <v>457</v>
      </c>
      <c r="B411" s="536">
        <v>12095</v>
      </c>
      <c r="C411" s="540">
        <v>229</v>
      </c>
      <c r="D411" s="540"/>
      <c r="E411" s="469" t="s">
        <v>458</v>
      </c>
      <c r="F411" s="541">
        <v>12095</v>
      </c>
    </row>
    <row r="412" s="318" customFormat="1" spans="1:6">
      <c r="A412" s="532" t="s">
        <v>459</v>
      </c>
      <c r="B412" s="536">
        <v>8507</v>
      </c>
      <c r="C412" s="542">
        <v>22902</v>
      </c>
      <c r="D412" s="542"/>
      <c r="E412" s="318" t="s">
        <v>459</v>
      </c>
      <c r="F412" s="543">
        <v>8507</v>
      </c>
    </row>
    <row r="413" spans="1:6">
      <c r="A413" s="471" t="s">
        <v>459</v>
      </c>
      <c r="B413" s="533">
        <v>8507</v>
      </c>
      <c r="C413" s="534">
        <v>2290201</v>
      </c>
      <c r="D413" s="534" t="str">
        <f t="shared" ref="D413:D418" si="58">LEFT(C413,5)</f>
        <v>22902</v>
      </c>
      <c r="E413" s="8" t="s">
        <v>459</v>
      </c>
      <c r="F413" s="535">
        <v>8507</v>
      </c>
    </row>
    <row r="414" s="318" customFormat="1" spans="1:6">
      <c r="A414" s="532" t="s">
        <v>460</v>
      </c>
      <c r="B414" s="536">
        <v>3588</v>
      </c>
      <c r="C414" s="537">
        <v>22999</v>
      </c>
      <c r="D414" s="537"/>
      <c r="E414" s="94" t="s">
        <v>460</v>
      </c>
      <c r="F414" s="539">
        <v>3588</v>
      </c>
    </row>
    <row r="415" spans="1:6">
      <c r="A415" s="471" t="s">
        <v>460</v>
      </c>
      <c r="B415" s="533">
        <v>3588</v>
      </c>
      <c r="C415" s="534">
        <v>2299999</v>
      </c>
      <c r="D415" s="534" t="str">
        <f t="shared" si="58"/>
        <v>22999</v>
      </c>
      <c r="E415" s="8" t="s">
        <v>460</v>
      </c>
      <c r="F415" s="535">
        <v>3588</v>
      </c>
    </row>
    <row r="416" s="318" customFormat="1" spans="1:6">
      <c r="A416" s="161" t="s">
        <v>461</v>
      </c>
      <c r="B416" s="536">
        <v>6400</v>
      </c>
      <c r="C416" s="540">
        <v>232</v>
      </c>
      <c r="D416" s="540"/>
      <c r="E416" s="469" t="s">
        <v>462</v>
      </c>
      <c r="F416" s="541">
        <v>6400</v>
      </c>
    </row>
    <row r="417" s="318" customFormat="1" spans="1:6">
      <c r="A417" s="532" t="s">
        <v>463</v>
      </c>
      <c r="B417" s="536">
        <v>6400</v>
      </c>
      <c r="C417" s="542">
        <v>23203</v>
      </c>
      <c r="D417" s="542"/>
      <c r="E417" s="318" t="s">
        <v>463</v>
      </c>
      <c r="F417" s="543">
        <v>6400</v>
      </c>
    </row>
    <row r="418" spans="1:6">
      <c r="A418" s="471" t="s">
        <v>464</v>
      </c>
      <c r="B418" s="533">
        <v>6400</v>
      </c>
      <c r="C418" s="534">
        <v>2320301</v>
      </c>
      <c r="D418" s="534" t="str">
        <f t="shared" si="58"/>
        <v>23203</v>
      </c>
      <c r="E418" s="8" t="s">
        <v>464</v>
      </c>
      <c r="F418" s="535">
        <v>6400</v>
      </c>
    </row>
  </sheetData>
  <mergeCells count="1">
    <mergeCell ref="A1:B1"/>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91"/>
  <sheetViews>
    <sheetView showZeros="0" view="pageBreakPreview" zoomScale="70" zoomScaleNormal="100" zoomScaleSheetLayoutView="70" workbookViewId="0">
      <selection activeCell="D11" sqref="D11:D12"/>
    </sheetView>
  </sheetViews>
  <sheetFormatPr defaultColWidth="9" defaultRowHeight="14.25"/>
  <cols>
    <col min="1" max="1" width="40.35" style="499" customWidth="1"/>
    <col min="2" max="2" width="15.625" style="499" customWidth="1"/>
    <col min="3" max="3" width="40.35" style="499" customWidth="1"/>
    <col min="4" max="4" width="15.625" style="499" customWidth="1"/>
    <col min="5" max="16384" width="9" style="499"/>
  </cols>
  <sheetData>
    <row r="1" s="493" customFormat="1" ht="24" customHeight="1" spans="1:242">
      <c r="A1" s="500"/>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1"/>
      <c r="BC1" s="501"/>
      <c r="BD1" s="501"/>
      <c r="BE1" s="501"/>
      <c r="BF1" s="501"/>
      <c r="BG1" s="501"/>
      <c r="BH1" s="501"/>
      <c r="BI1" s="501"/>
      <c r="BJ1" s="501"/>
      <c r="BK1" s="501"/>
      <c r="BL1" s="501"/>
      <c r="BM1" s="501"/>
      <c r="BN1" s="501"/>
      <c r="BO1" s="501"/>
      <c r="BP1" s="501"/>
      <c r="BQ1" s="501"/>
      <c r="BR1" s="501"/>
      <c r="BS1" s="501"/>
      <c r="BT1" s="501"/>
      <c r="BU1" s="501"/>
      <c r="BV1" s="501"/>
      <c r="BW1" s="501"/>
      <c r="BX1" s="501"/>
      <c r="BY1" s="501"/>
      <c r="BZ1" s="501"/>
      <c r="CA1" s="501"/>
      <c r="CB1" s="501"/>
      <c r="CC1" s="501"/>
      <c r="CD1" s="501"/>
      <c r="CE1" s="501"/>
      <c r="CF1" s="501"/>
      <c r="CG1" s="501"/>
      <c r="CH1" s="501"/>
      <c r="CI1" s="501"/>
      <c r="CJ1" s="501"/>
      <c r="CK1" s="501"/>
      <c r="CL1" s="501"/>
      <c r="CM1" s="501"/>
      <c r="CN1" s="501"/>
      <c r="CO1" s="501"/>
      <c r="CP1" s="501"/>
      <c r="CQ1" s="501"/>
      <c r="CR1" s="501"/>
      <c r="CS1" s="501"/>
      <c r="CT1" s="501"/>
      <c r="CU1" s="501"/>
      <c r="CV1" s="501"/>
      <c r="CW1" s="501"/>
      <c r="CX1" s="501"/>
      <c r="CY1" s="501"/>
      <c r="CZ1" s="501"/>
      <c r="DA1" s="501"/>
      <c r="DB1" s="501"/>
      <c r="DC1" s="501"/>
      <c r="DD1" s="501"/>
      <c r="DE1" s="501"/>
      <c r="DF1" s="501"/>
      <c r="DG1" s="501"/>
      <c r="DH1" s="501"/>
      <c r="DI1" s="501"/>
      <c r="DJ1" s="501"/>
      <c r="DK1" s="501"/>
      <c r="DL1" s="501"/>
      <c r="DM1" s="501"/>
      <c r="DN1" s="501"/>
      <c r="DO1" s="501"/>
      <c r="DP1" s="501"/>
      <c r="DQ1" s="501"/>
      <c r="DR1" s="501"/>
      <c r="DS1" s="501"/>
      <c r="DT1" s="501"/>
      <c r="DU1" s="501"/>
      <c r="DV1" s="501"/>
      <c r="DW1" s="501"/>
      <c r="DX1" s="501"/>
      <c r="DY1" s="501"/>
      <c r="DZ1" s="501"/>
      <c r="EA1" s="501"/>
      <c r="EB1" s="501"/>
      <c r="EC1" s="501"/>
      <c r="ED1" s="501"/>
      <c r="EE1" s="501"/>
      <c r="EF1" s="501"/>
      <c r="EG1" s="501"/>
      <c r="EH1" s="501"/>
      <c r="EI1" s="501"/>
      <c r="EJ1" s="501"/>
      <c r="EK1" s="501"/>
      <c r="EL1" s="501"/>
      <c r="EM1" s="501"/>
      <c r="EN1" s="501"/>
      <c r="EO1" s="501"/>
      <c r="EP1" s="501"/>
      <c r="EQ1" s="501"/>
      <c r="ER1" s="501"/>
      <c r="ES1" s="501"/>
      <c r="ET1" s="501"/>
      <c r="EU1" s="501"/>
      <c r="EV1" s="501"/>
      <c r="EW1" s="501"/>
      <c r="EX1" s="501"/>
      <c r="EY1" s="501"/>
      <c r="EZ1" s="501"/>
      <c r="FA1" s="501"/>
      <c r="FB1" s="501"/>
      <c r="FC1" s="501"/>
      <c r="FD1" s="501"/>
      <c r="FE1" s="501"/>
      <c r="FF1" s="501"/>
      <c r="FG1" s="501"/>
      <c r="FH1" s="501"/>
      <c r="FI1" s="501"/>
      <c r="FJ1" s="501"/>
      <c r="FK1" s="501"/>
      <c r="FL1" s="501"/>
      <c r="FM1" s="501"/>
      <c r="FN1" s="501"/>
      <c r="FO1" s="501"/>
      <c r="FP1" s="501"/>
      <c r="FQ1" s="501"/>
      <c r="FR1" s="501"/>
      <c r="FS1" s="501"/>
      <c r="FT1" s="501"/>
      <c r="FU1" s="501"/>
      <c r="FV1" s="501"/>
      <c r="FW1" s="501"/>
      <c r="FX1" s="501"/>
      <c r="FY1" s="501"/>
      <c r="FZ1" s="501"/>
      <c r="GA1" s="501"/>
      <c r="GB1" s="501"/>
      <c r="GC1" s="501"/>
      <c r="GD1" s="501"/>
      <c r="GE1" s="501"/>
      <c r="GF1" s="501"/>
      <c r="GG1" s="501"/>
      <c r="GH1" s="501"/>
      <c r="GI1" s="501"/>
      <c r="GJ1" s="501"/>
      <c r="GK1" s="501"/>
      <c r="GL1" s="501"/>
      <c r="GM1" s="501"/>
      <c r="GN1" s="501"/>
      <c r="GO1" s="501"/>
      <c r="GP1" s="501"/>
      <c r="GQ1" s="501"/>
      <c r="GR1" s="501"/>
      <c r="GS1" s="501"/>
      <c r="GT1" s="501"/>
      <c r="GU1" s="501"/>
      <c r="GV1" s="501"/>
      <c r="GW1" s="501"/>
      <c r="GX1" s="501"/>
      <c r="GY1" s="501"/>
      <c r="GZ1" s="501"/>
      <c r="HA1" s="501"/>
      <c r="HB1" s="501"/>
      <c r="HC1" s="501"/>
      <c r="HD1" s="501"/>
      <c r="HE1" s="501"/>
      <c r="HF1" s="501"/>
      <c r="HG1" s="501"/>
      <c r="HH1" s="501"/>
      <c r="HI1" s="501"/>
      <c r="HJ1" s="501"/>
      <c r="HK1" s="501"/>
      <c r="HL1" s="501"/>
      <c r="HM1" s="501"/>
      <c r="HN1" s="501"/>
      <c r="HO1" s="501"/>
      <c r="HP1" s="501"/>
      <c r="HQ1" s="501"/>
      <c r="HR1" s="501"/>
      <c r="HS1" s="501"/>
      <c r="HT1" s="501"/>
      <c r="HU1" s="501"/>
      <c r="HV1" s="501"/>
      <c r="HW1" s="501"/>
      <c r="HX1" s="501"/>
      <c r="HY1" s="501"/>
      <c r="HZ1" s="501"/>
      <c r="IA1" s="501"/>
      <c r="IB1" s="501"/>
      <c r="IC1" s="501"/>
      <c r="ID1" s="501"/>
      <c r="IE1" s="501"/>
      <c r="IF1" s="501"/>
      <c r="IG1" s="501"/>
      <c r="IH1" s="501"/>
    </row>
    <row r="2" s="494" customFormat="1" ht="42" customHeight="1" spans="1:4">
      <c r="A2" s="502" t="s">
        <v>465</v>
      </c>
      <c r="B2" s="503"/>
      <c r="C2" s="503"/>
      <c r="D2" s="503"/>
    </row>
    <row r="3" s="495" customFormat="1" ht="27" customHeight="1" spans="2:4">
      <c r="B3" s="190"/>
      <c r="C3" s="190"/>
      <c r="D3" s="190" t="s">
        <v>3</v>
      </c>
    </row>
    <row r="4" s="496" customFormat="1" ht="26" customHeight="1" spans="1:242">
      <c r="A4" s="504" t="s">
        <v>466</v>
      </c>
      <c r="B4" s="505" t="s">
        <v>5</v>
      </c>
      <c r="C4" s="191" t="s">
        <v>467</v>
      </c>
      <c r="D4" s="506" t="s">
        <v>5</v>
      </c>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c r="AY4" s="499"/>
      <c r="AZ4" s="499"/>
      <c r="BA4" s="499"/>
      <c r="BB4" s="499"/>
      <c r="BC4" s="499"/>
      <c r="BD4" s="499"/>
      <c r="BE4" s="499"/>
      <c r="BF4" s="499"/>
      <c r="BG4" s="499"/>
      <c r="BH4" s="499"/>
      <c r="BI4" s="499"/>
      <c r="BJ4" s="499"/>
      <c r="BK4" s="499"/>
      <c r="BL4" s="499"/>
      <c r="BM4" s="499"/>
      <c r="BN4" s="499"/>
      <c r="BO4" s="499"/>
      <c r="BP4" s="499"/>
      <c r="BQ4" s="499"/>
      <c r="BR4" s="499"/>
      <c r="BS4" s="499"/>
      <c r="BT4" s="499"/>
      <c r="BU4" s="499"/>
      <c r="BV4" s="499"/>
      <c r="BW4" s="499"/>
      <c r="BX4" s="499"/>
      <c r="BY4" s="499"/>
      <c r="BZ4" s="499"/>
      <c r="CA4" s="499"/>
      <c r="CB4" s="499"/>
      <c r="CC4" s="499"/>
      <c r="CD4" s="499"/>
      <c r="CE4" s="499"/>
      <c r="CF4" s="499"/>
      <c r="CG4" s="499"/>
      <c r="CH4" s="499"/>
      <c r="CI4" s="499"/>
      <c r="CJ4" s="499"/>
      <c r="CK4" s="499"/>
      <c r="CL4" s="499"/>
      <c r="CM4" s="499"/>
      <c r="CN4" s="499"/>
      <c r="CO4" s="499"/>
      <c r="CP4" s="499"/>
      <c r="CQ4" s="499"/>
      <c r="CR4" s="499"/>
      <c r="CS4" s="499"/>
      <c r="CT4" s="499"/>
      <c r="CU4" s="499"/>
      <c r="CV4" s="499"/>
      <c r="CW4" s="499"/>
      <c r="CX4" s="499"/>
      <c r="CY4" s="499"/>
      <c r="CZ4" s="499"/>
      <c r="DA4" s="499"/>
      <c r="DB4" s="499"/>
      <c r="DC4" s="499"/>
      <c r="DD4" s="499"/>
      <c r="DE4" s="499"/>
      <c r="DF4" s="499"/>
      <c r="DG4" s="499"/>
      <c r="DH4" s="499"/>
      <c r="DI4" s="499"/>
      <c r="DJ4" s="499"/>
      <c r="DK4" s="499"/>
      <c r="DL4" s="499"/>
      <c r="DM4" s="499"/>
      <c r="DN4" s="499"/>
      <c r="DO4" s="499"/>
      <c r="DP4" s="499"/>
      <c r="DQ4" s="499"/>
      <c r="DR4" s="499"/>
      <c r="DS4" s="499"/>
      <c r="DT4" s="499"/>
      <c r="DU4" s="499"/>
      <c r="DV4" s="499"/>
      <c r="DW4" s="499"/>
      <c r="DX4" s="499"/>
      <c r="DY4" s="499"/>
      <c r="DZ4" s="499"/>
      <c r="EA4" s="499"/>
      <c r="EB4" s="499"/>
      <c r="EC4" s="499"/>
      <c r="ED4" s="499"/>
      <c r="EE4" s="499"/>
      <c r="EF4" s="499"/>
      <c r="EG4" s="499"/>
      <c r="EH4" s="499"/>
      <c r="EI4" s="499"/>
      <c r="EJ4" s="499"/>
      <c r="EK4" s="499"/>
      <c r="EL4" s="499"/>
      <c r="EM4" s="499"/>
      <c r="EN4" s="499"/>
      <c r="EO4" s="499"/>
      <c r="EP4" s="499"/>
      <c r="EQ4" s="499"/>
      <c r="ER4" s="499"/>
      <c r="ES4" s="499"/>
      <c r="ET4" s="499"/>
      <c r="EU4" s="499"/>
      <c r="EV4" s="499"/>
      <c r="EW4" s="499"/>
      <c r="EX4" s="499"/>
      <c r="EY4" s="499"/>
      <c r="EZ4" s="499"/>
      <c r="FA4" s="499"/>
      <c r="FB4" s="499"/>
      <c r="FC4" s="499"/>
      <c r="FD4" s="499"/>
      <c r="FE4" s="499"/>
      <c r="FF4" s="499"/>
      <c r="FG4" s="499"/>
      <c r="FH4" s="499"/>
      <c r="FI4" s="499"/>
      <c r="FJ4" s="499"/>
      <c r="FK4" s="499"/>
      <c r="FL4" s="499"/>
      <c r="FM4" s="499"/>
      <c r="FN4" s="499"/>
      <c r="FO4" s="499"/>
      <c r="FP4" s="499"/>
      <c r="FQ4" s="499"/>
      <c r="FR4" s="499"/>
      <c r="FS4" s="499"/>
      <c r="FT4" s="499"/>
      <c r="FU4" s="499"/>
      <c r="FV4" s="499"/>
      <c r="FW4" s="499"/>
      <c r="FX4" s="499"/>
      <c r="FY4" s="499"/>
      <c r="FZ4" s="499"/>
      <c r="GA4" s="499"/>
      <c r="GB4" s="499"/>
      <c r="GC4" s="499"/>
      <c r="GD4" s="499"/>
      <c r="GE4" s="499"/>
      <c r="GF4" s="499"/>
      <c r="GG4" s="499"/>
      <c r="GH4" s="499"/>
      <c r="GI4" s="499"/>
      <c r="GJ4" s="499"/>
      <c r="GK4" s="499"/>
      <c r="GL4" s="499"/>
      <c r="GM4" s="499"/>
      <c r="GN4" s="499"/>
      <c r="GO4" s="499"/>
      <c r="GP4" s="499"/>
      <c r="GQ4" s="499"/>
      <c r="GR4" s="499"/>
      <c r="GS4" s="499"/>
      <c r="GT4" s="499"/>
      <c r="GU4" s="499"/>
      <c r="GV4" s="499"/>
      <c r="GW4" s="499"/>
      <c r="GX4" s="499"/>
      <c r="GY4" s="499"/>
      <c r="GZ4" s="499"/>
      <c r="HA4" s="499"/>
      <c r="HB4" s="499"/>
      <c r="HC4" s="499"/>
      <c r="HD4" s="499"/>
      <c r="HE4" s="499"/>
      <c r="HF4" s="499"/>
      <c r="HG4" s="499"/>
      <c r="HH4" s="499"/>
      <c r="HI4" s="499"/>
      <c r="HJ4" s="499"/>
      <c r="HK4" s="499"/>
      <c r="HL4" s="499"/>
      <c r="HM4" s="499"/>
      <c r="HN4" s="499"/>
      <c r="HO4" s="499"/>
      <c r="HP4" s="499"/>
      <c r="HQ4" s="499"/>
      <c r="HR4" s="499"/>
      <c r="HS4" s="499"/>
      <c r="HT4" s="499"/>
      <c r="HU4" s="499"/>
      <c r="HV4" s="499"/>
      <c r="HW4" s="499"/>
      <c r="HX4" s="499"/>
      <c r="HY4" s="499"/>
      <c r="HZ4" s="499"/>
      <c r="IA4" s="499"/>
      <c r="IB4" s="499"/>
      <c r="IC4" s="499"/>
      <c r="ID4" s="499"/>
      <c r="IE4" s="499"/>
      <c r="IF4" s="499"/>
      <c r="IG4" s="499"/>
      <c r="IH4" s="499"/>
    </row>
    <row r="5" s="497" customFormat="1" ht="24" customHeight="1" spans="1:4">
      <c r="A5" s="507" t="s">
        <v>69</v>
      </c>
      <c r="B5" s="304">
        <v>92000</v>
      </c>
      <c r="C5" s="507" t="s">
        <v>70</v>
      </c>
      <c r="D5" s="304">
        <v>151142</v>
      </c>
    </row>
    <row r="6" s="497" customFormat="1" ht="24" customHeight="1" spans="1:4">
      <c r="A6" s="507" t="s">
        <v>71</v>
      </c>
      <c r="B6" s="304">
        <v>67868</v>
      </c>
      <c r="C6" s="507" t="s">
        <v>72</v>
      </c>
      <c r="D6" s="304">
        <v>8726</v>
      </c>
    </row>
    <row r="7" s="497" customFormat="1" ht="24" customHeight="1" spans="1:4">
      <c r="A7" s="508" t="s">
        <v>73</v>
      </c>
      <c r="B7" s="304">
        <v>47487</v>
      </c>
      <c r="C7" s="508" t="s">
        <v>468</v>
      </c>
      <c r="D7" s="199"/>
    </row>
    <row r="8" s="497" customFormat="1" ht="24" customHeight="1" spans="1:4">
      <c r="A8" s="509" t="s">
        <v>77</v>
      </c>
      <c r="B8" s="199">
        <f>B7-B9</f>
        <v>44004</v>
      </c>
      <c r="C8" s="509" t="s">
        <v>469</v>
      </c>
      <c r="D8" s="199"/>
    </row>
    <row r="9" s="497" customFormat="1" ht="24" customHeight="1" spans="1:4">
      <c r="A9" s="509" t="s">
        <v>79</v>
      </c>
      <c r="B9" s="199">
        <v>3483</v>
      </c>
      <c r="C9" s="509" t="s">
        <v>470</v>
      </c>
      <c r="D9" s="199"/>
    </row>
    <row r="10" s="497" customFormat="1" ht="24" customHeight="1" spans="1:4">
      <c r="A10" s="508" t="s">
        <v>471</v>
      </c>
      <c r="B10" s="199"/>
      <c r="C10" s="508" t="s">
        <v>74</v>
      </c>
      <c r="D10" s="304">
        <v>8276</v>
      </c>
    </row>
    <row r="11" s="497" customFormat="1" ht="24" customHeight="1" spans="1:4">
      <c r="A11" s="509" t="s">
        <v>472</v>
      </c>
      <c r="B11" s="199"/>
      <c r="C11" s="509" t="s">
        <v>76</v>
      </c>
      <c r="D11" s="199">
        <v>139</v>
      </c>
    </row>
    <row r="12" s="497" customFormat="1" ht="24" customHeight="1" spans="1:4">
      <c r="A12" s="509" t="s">
        <v>473</v>
      </c>
      <c r="B12" s="199"/>
      <c r="C12" s="509" t="s">
        <v>78</v>
      </c>
      <c r="D12" s="199">
        <f>D10-D11</f>
        <v>8137</v>
      </c>
    </row>
    <row r="13" s="497" customFormat="1" ht="24" customHeight="1" spans="1:4">
      <c r="A13" s="508" t="s">
        <v>81</v>
      </c>
      <c r="B13" s="199">
        <v>10000</v>
      </c>
      <c r="C13" s="510" t="s">
        <v>80</v>
      </c>
      <c r="D13" s="199"/>
    </row>
    <row r="14" s="497" customFormat="1" ht="24" customHeight="1" spans="1:4">
      <c r="A14" s="508" t="s">
        <v>83</v>
      </c>
      <c r="B14" s="199">
        <v>5381</v>
      </c>
      <c r="C14" s="508" t="s">
        <v>474</v>
      </c>
      <c r="D14" s="511"/>
    </row>
    <row r="15" s="497" customFormat="1" ht="24" customHeight="1" spans="1:4">
      <c r="A15" s="509" t="s">
        <v>85</v>
      </c>
      <c r="B15" s="512">
        <v>5000</v>
      </c>
      <c r="C15" s="509" t="s">
        <v>475</v>
      </c>
      <c r="D15" s="512"/>
    </row>
    <row r="16" s="497" customFormat="1" ht="24" customHeight="1" spans="1:4">
      <c r="A16" s="509" t="s">
        <v>87</v>
      </c>
      <c r="B16" s="512">
        <v>381</v>
      </c>
      <c r="C16" s="509" t="s">
        <v>476</v>
      </c>
      <c r="D16" s="512"/>
    </row>
    <row r="17" s="497" customFormat="1" ht="24" customHeight="1" spans="1:4">
      <c r="A17" s="509" t="s">
        <v>89</v>
      </c>
      <c r="B17" s="512"/>
      <c r="C17" s="509" t="s">
        <v>477</v>
      </c>
      <c r="D17" s="512"/>
    </row>
    <row r="18" s="497" customFormat="1" ht="24" customHeight="1" spans="1:4">
      <c r="A18" s="510" t="s">
        <v>91</v>
      </c>
      <c r="B18" s="512"/>
      <c r="C18" s="509" t="s">
        <v>478</v>
      </c>
      <c r="D18" s="512"/>
    </row>
    <row r="19" s="497" customFormat="1" ht="24" customHeight="1" spans="1:8">
      <c r="A19" s="509" t="s">
        <v>93</v>
      </c>
      <c r="B19" s="512"/>
      <c r="C19" s="510" t="s">
        <v>82</v>
      </c>
      <c r="D19" s="512">
        <v>450</v>
      </c>
      <c r="G19" s="513"/>
      <c r="H19" s="514"/>
    </row>
    <row r="20" s="497" customFormat="1" ht="24" customHeight="1" spans="1:8">
      <c r="A20" s="509" t="s">
        <v>95</v>
      </c>
      <c r="B20" s="512"/>
      <c r="C20" s="515" t="s">
        <v>84</v>
      </c>
      <c r="D20" s="512">
        <v>450</v>
      </c>
      <c r="G20" s="516"/>
      <c r="H20" s="514"/>
    </row>
    <row r="21" s="497" customFormat="1" ht="24" customHeight="1" spans="1:8">
      <c r="A21" s="509" t="s">
        <v>97</v>
      </c>
      <c r="B21" s="512"/>
      <c r="C21" s="515" t="s">
        <v>86</v>
      </c>
      <c r="D21" s="512"/>
      <c r="G21" s="516"/>
      <c r="H21" s="514"/>
    </row>
    <row r="22" s="497" customFormat="1" ht="24" customHeight="1" spans="1:8">
      <c r="A22" s="509" t="s">
        <v>99</v>
      </c>
      <c r="B22" s="512"/>
      <c r="C22" s="515" t="s">
        <v>88</v>
      </c>
      <c r="D22" s="512"/>
      <c r="G22" s="516"/>
      <c r="H22" s="514"/>
    </row>
    <row r="23" s="497" customFormat="1" ht="24" customHeight="1" spans="1:8">
      <c r="A23" s="508" t="s">
        <v>101</v>
      </c>
      <c r="B23" s="512"/>
      <c r="C23" s="515" t="s">
        <v>90</v>
      </c>
      <c r="D23" s="512"/>
      <c r="G23" s="516"/>
      <c r="H23" s="514"/>
    </row>
    <row r="24" s="498" customFormat="1" ht="24" customHeight="1" spans="1:4">
      <c r="A24" s="515" t="s">
        <v>103</v>
      </c>
      <c r="B24" s="512"/>
      <c r="C24" s="510" t="s">
        <v>92</v>
      </c>
      <c r="D24" s="304"/>
    </row>
    <row r="25" s="497" customFormat="1" ht="24" customHeight="1" spans="1:4">
      <c r="A25" s="515" t="s">
        <v>105</v>
      </c>
      <c r="B25" s="517"/>
      <c r="C25" s="510" t="s">
        <v>94</v>
      </c>
      <c r="D25" s="199"/>
    </row>
    <row r="26" s="497" customFormat="1" ht="24" customHeight="1" spans="1:4">
      <c r="A26" s="515" t="s">
        <v>107</v>
      </c>
      <c r="B26" s="517"/>
      <c r="C26" s="510" t="s">
        <v>96</v>
      </c>
      <c r="D26" s="511"/>
    </row>
    <row r="27" s="497" customFormat="1" ht="24" customHeight="1" spans="1:4">
      <c r="A27" s="515" t="s">
        <v>109</v>
      </c>
      <c r="B27" s="517"/>
      <c r="C27" s="510" t="s">
        <v>98</v>
      </c>
      <c r="D27" s="512"/>
    </row>
    <row r="28" s="497" customFormat="1" ht="24" customHeight="1" spans="1:4">
      <c r="A28" s="508" t="s">
        <v>110</v>
      </c>
      <c r="B28" s="512">
        <v>5000</v>
      </c>
      <c r="C28" s="303" t="s">
        <v>100</v>
      </c>
      <c r="D28" s="518"/>
    </row>
    <row r="29" ht="24" customHeight="1" spans="1:4">
      <c r="A29" s="508" t="s">
        <v>111</v>
      </c>
      <c r="B29" s="517"/>
      <c r="C29" s="510" t="s">
        <v>102</v>
      </c>
      <c r="D29" s="518"/>
    </row>
    <row r="30" ht="24" customHeight="1" spans="1:4">
      <c r="A30" s="508" t="s">
        <v>112</v>
      </c>
      <c r="B30" s="304"/>
      <c r="C30" s="515" t="s">
        <v>104</v>
      </c>
      <c r="D30" s="518"/>
    </row>
    <row r="31" ht="24" customHeight="1" spans="1:4">
      <c r="A31" s="510" t="s">
        <v>113</v>
      </c>
      <c r="B31" s="199"/>
      <c r="C31" s="515" t="s">
        <v>106</v>
      </c>
      <c r="D31" s="518"/>
    </row>
    <row r="32" ht="24" customHeight="1" spans="1:4">
      <c r="A32" s="519"/>
      <c r="B32" s="199"/>
      <c r="C32" s="515" t="s">
        <v>108</v>
      </c>
      <c r="D32" s="520"/>
    </row>
    <row r="33" ht="24" customHeight="1" spans="1:4">
      <c r="A33" s="519"/>
      <c r="B33" s="199"/>
      <c r="C33" s="519"/>
      <c r="D33" s="306"/>
    </row>
    <row r="34" ht="24" customHeight="1" spans="1:4">
      <c r="A34" s="519"/>
      <c r="B34" s="306"/>
      <c r="C34" s="519"/>
      <c r="D34" s="306"/>
    </row>
    <row r="35" ht="24" customHeight="1" spans="1:4">
      <c r="A35" s="521"/>
      <c r="B35" s="306"/>
      <c r="C35" s="519"/>
      <c r="D35" s="306"/>
    </row>
    <row r="36" ht="24" customHeight="1" spans="1:4">
      <c r="A36" s="201" t="s">
        <v>114</v>
      </c>
      <c r="B36" s="304">
        <v>159868</v>
      </c>
      <c r="C36" s="201" t="s">
        <v>115</v>
      </c>
      <c r="D36" s="304">
        <v>159868</v>
      </c>
    </row>
    <row r="37" ht="24" customHeight="1" spans="2:2">
      <c r="B37" s="522"/>
    </row>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sheetData>
  <mergeCells count="1">
    <mergeCell ref="A2:D2"/>
  </mergeCells>
  <printOptions horizontalCentered="1"/>
  <pageMargins left="0.590277777777778" right="0.590277777777778" top="0.786805555555556" bottom="0.786805555555556" header="0.5" footer="0.5"/>
  <pageSetup paperSize="9" scale="7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8"/>
  <sheetViews>
    <sheetView showGridLines="0" showZeros="0" view="pageBreakPreview" zoomScaleNormal="100" zoomScaleSheetLayoutView="100" workbookViewId="0">
      <selection activeCell="A1" sqref="A1:B1"/>
    </sheetView>
  </sheetViews>
  <sheetFormatPr defaultColWidth="9" defaultRowHeight="20.25"/>
  <cols>
    <col min="1" max="1" width="49.375" style="457" customWidth="1"/>
    <col min="2" max="2" width="31.375" style="457" customWidth="1"/>
    <col min="3" max="3" width="10.75" style="457" customWidth="1"/>
    <col min="4" max="4" width="30.375" style="455" customWidth="1"/>
    <col min="5" max="5" width="9.875" style="455" customWidth="1"/>
    <col min="6" max="7" width="9" style="455"/>
    <col min="8" max="8" width="16" style="455" customWidth="1"/>
    <col min="9" max="12" width="9" style="455"/>
    <col min="13" max="13" width="23.125" style="458" customWidth="1"/>
    <col min="14" max="15" width="19" style="458" customWidth="1"/>
    <col min="16" max="17" width="9" style="455"/>
    <col min="18" max="18" width="11.5" style="455"/>
    <col min="19" max="20" width="9" style="455"/>
    <col min="21" max="21" width="20.125" style="455" customWidth="1"/>
    <col min="22" max="16384" width="9" style="455"/>
  </cols>
  <sheetData>
    <row r="1" s="453" customFormat="1" ht="60" customHeight="1" spans="1:15">
      <c r="A1" s="459" t="s">
        <v>479</v>
      </c>
      <c r="B1" s="459"/>
      <c r="C1" s="459"/>
      <c r="M1" s="478"/>
      <c r="N1" s="478"/>
      <c r="O1" s="478"/>
    </row>
    <row r="2" s="454" customFormat="1" ht="27" customHeight="1" spans="1:15">
      <c r="A2" s="460"/>
      <c r="B2" s="461" t="s">
        <v>3</v>
      </c>
      <c r="C2" s="461"/>
      <c r="M2" s="479"/>
      <c r="N2" s="479"/>
      <c r="O2" s="479"/>
    </row>
    <row r="3" s="455" customFormat="1" ht="30" customHeight="1" spans="1:18">
      <c r="A3" s="280" t="s">
        <v>4</v>
      </c>
      <c r="B3" s="462" t="s">
        <v>5</v>
      </c>
      <c r="C3" s="487"/>
      <c r="D3" s="463"/>
      <c r="E3" s="463"/>
      <c r="F3" s="463"/>
      <c r="G3" s="463"/>
      <c r="H3" s="463"/>
      <c r="I3" s="463"/>
      <c r="J3" s="463"/>
      <c r="K3" s="463"/>
      <c r="L3" s="463"/>
      <c r="M3" s="480"/>
      <c r="N3" s="480"/>
      <c r="O3" s="481"/>
      <c r="P3" s="482"/>
      <c r="Q3" s="483"/>
      <c r="R3" s="483"/>
    </row>
    <row r="4" s="455" customFormat="1" ht="24" customHeight="1" spans="1:18">
      <c r="A4" s="464" t="s">
        <v>480</v>
      </c>
      <c r="B4" s="318">
        <v>151142</v>
      </c>
      <c r="C4" s="488" t="s">
        <v>481</v>
      </c>
      <c r="D4" s="463"/>
      <c r="E4" s="463"/>
      <c r="F4" s="463"/>
      <c r="G4" s="463"/>
      <c r="H4" s="463"/>
      <c r="I4" s="463"/>
      <c r="J4" s="463"/>
      <c r="K4" s="463"/>
      <c r="L4" s="463"/>
      <c r="M4" s="480"/>
      <c r="N4" s="480"/>
      <c r="O4" s="480"/>
      <c r="P4" s="484"/>
      <c r="Q4" s="484"/>
      <c r="R4" s="486"/>
    </row>
    <row r="5" s="455" customFormat="1" ht="24" customHeight="1" spans="1:18">
      <c r="A5" s="466" t="s">
        <v>482</v>
      </c>
      <c r="B5" s="161">
        <v>20618</v>
      </c>
      <c r="C5" s="489">
        <v>501</v>
      </c>
      <c r="D5" s="468" t="s">
        <v>482</v>
      </c>
      <c r="E5" s="318"/>
      <c r="F5" s="318">
        <v>20618</v>
      </c>
      <c r="G5" s="318">
        <v>20618</v>
      </c>
      <c r="H5" s="463"/>
      <c r="I5" s="463"/>
      <c r="J5" s="463"/>
      <c r="K5" s="463"/>
      <c r="L5" s="463"/>
      <c r="M5" s="480"/>
      <c r="N5" s="480"/>
      <c r="O5" s="480"/>
      <c r="P5" s="484"/>
      <c r="Q5" s="484"/>
      <c r="R5" s="486"/>
    </row>
    <row r="6" s="455" customFormat="1" ht="24" customHeight="1" spans="1:18">
      <c r="A6" s="471" t="s">
        <v>483</v>
      </c>
      <c r="B6" s="490">
        <v>13831</v>
      </c>
      <c r="C6" s="488">
        <v>50101</v>
      </c>
      <c r="D6" s="473" t="s">
        <v>483</v>
      </c>
      <c r="E6" s="323">
        <v>13830.9</v>
      </c>
      <c r="F6" s="323">
        <f t="shared" ref="F6:F9" si="0">ROUND(E6,0)</f>
        <v>13831</v>
      </c>
      <c r="G6" s="323">
        <v>13831</v>
      </c>
      <c r="H6" s="463"/>
      <c r="I6" s="463"/>
      <c r="J6" s="463"/>
      <c r="K6" s="463"/>
      <c r="L6" s="463"/>
      <c r="M6" s="480"/>
      <c r="N6" s="480"/>
      <c r="O6" s="485"/>
      <c r="P6" s="484"/>
      <c r="Q6" s="484"/>
      <c r="R6" s="486"/>
    </row>
    <row r="7" s="455" customFormat="1" ht="24" customHeight="1" spans="1:18">
      <c r="A7" s="471" t="s">
        <v>484</v>
      </c>
      <c r="B7" s="490">
        <v>3726</v>
      </c>
      <c r="C7" s="488">
        <v>50102</v>
      </c>
      <c r="D7" s="473" t="s">
        <v>484</v>
      </c>
      <c r="E7" s="323">
        <v>3725.87</v>
      </c>
      <c r="F7" s="323">
        <f t="shared" si="0"/>
        <v>3726</v>
      </c>
      <c r="G7" s="323">
        <v>3726</v>
      </c>
      <c r="H7" s="463"/>
      <c r="I7" s="463"/>
      <c r="J7" s="463"/>
      <c r="K7" s="463"/>
      <c r="L7" s="463"/>
      <c r="M7" s="480"/>
      <c r="N7" s="480"/>
      <c r="O7" s="485"/>
      <c r="P7" s="484"/>
      <c r="Q7" s="484"/>
      <c r="R7" s="486"/>
    </row>
    <row r="8" s="455" customFormat="1" ht="24" customHeight="1" spans="1:18">
      <c r="A8" s="471" t="s">
        <v>436</v>
      </c>
      <c r="B8" s="490">
        <v>1556</v>
      </c>
      <c r="C8" s="488">
        <v>50103</v>
      </c>
      <c r="D8" s="473" t="s">
        <v>436</v>
      </c>
      <c r="E8" s="323">
        <v>1556.53</v>
      </c>
      <c r="F8" s="323">
        <v>1556</v>
      </c>
      <c r="G8" s="323">
        <v>1556</v>
      </c>
      <c r="H8" s="463"/>
      <c r="I8" s="463"/>
      <c r="J8" s="463"/>
      <c r="K8" s="463"/>
      <c r="L8" s="463"/>
      <c r="M8" s="480"/>
      <c r="N8" s="480"/>
      <c r="O8" s="485"/>
      <c r="P8" s="484"/>
      <c r="Q8" s="484"/>
      <c r="R8" s="486"/>
    </row>
    <row r="9" s="455" customFormat="1" ht="24" customHeight="1" spans="1:18">
      <c r="A9" s="471" t="s">
        <v>485</v>
      </c>
      <c r="B9" s="490">
        <v>1505</v>
      </c>
      <c r="C9" s="488">
        <v>50199</v>
      </c>
      <c r="D9" s="473" t="s">
        <v>485</v>
      </c>
      <c r="E9" s="323">
        <v>1505.32</v>
      </c>
      <c r="F9" s="323">
        <f t="shared" si="0"/>
        <v>1505</v>
      </c>
      <c r="G9" s="323">
        <v>1505</v>
      </c>
      <c r="H9" s="463"/>
      <c r="I9" s="463"/>
      <c r="J9" s="463"/>
      <c r="K9" s="463"/>
      <c r="L9" s="463"/>
      <c r="M9" s="480"/>
      <c r="N9" s="480"/>
      <c r="O9" s="485"/>
      <c r="P9" s="484"/>
      <c r="Q9" s="484"/>
      <c r="R9" s="486"/>
    </row>
    <row r="10" s="455" customFormat="1" ht="24" customHeight="1" spans="1:18">
      <c r="A10" s="466" t="s">
        <v>486</v>
      </c>
      <c r="B10" s="161">
        <v>21214</v>
      </c>
      <c r="C10" s="489">
        <v>502</v>
      </c>
      <c r="D10" s="468" t="s">
        <v>486</v>
      </c>
      <c r="E10" s="318"/>
      <c r="F10" s="318">
        <v>21214</v>
      </c>
      <c r="G10" s="318">
        <v>21214</v>
      </c>
      <c r="H10" s="463"/>
      <c r="I10" s="463"/>
      <c r="J10" s="463"/>
      <c r="K10" s="463"/>
      <c r="L10" s="463"/>
      <c r="M10" s="480"/>
      <c r="N10" s="480"/>
      <c r="O10" s="480"/>
      <c r="P10" s="484"/>
      <c r="Q10" s="484"/>
      <c r="R10" s="486"/>
    </row>
    <row r="11" s="455" customFormat="1" ht="24" customHeight="1" spans="1:18">
      <c r="A11" s="471" t="s">
        <v>487</v>
      </c>
      <c r="B11" s="490">
        <v>5918</v>
      </c>
      <c r="C11" s="488">
        <v>50201</v>
      </c>
      <c r="D11" s="473" t="s">
        <v>487</v>
      </c>
      <c r="E11" s="323">
        <v>5918.07</v>
      </c>
      <c r="F11" s="323">
        <f t="shared" ref="F11:F17" si="1">ROUND(E11,0)</f>
        <v>5918</v>
      </c>
      <c r="G11" s="323">
        <v>5918</v>
      </c>
      <c r="H11" s="463"/>
      <c r="I11" s="463"/>
      <c r="J11" s="463"/>
      <c r="K11" s="463"/>
      <c r="L11" s="463"/>
      <c r="M11" s="480"/>
      <c r="N11" s="480"/>
      <c r="O11" s="480"/>
      <c r="P11" s="484"/>
      <c r="Q11" s="484"/>
      <c r="R11" s="486"/>
    </row>
    <row r="12" s="455" customFormat="1" ht="24" customHeight="1" spans="1:15">
      <c r="A12" s="471" t="s">
        <v>488</v>
      </c>
      <c r="B12" s="490">
        <v>262</v>
      </c>
      <c r="C12" s="488">
        <v>50202</v>
      </c>
      <c r="D12" s="473" t="s">
        <v>488</v>
      </c>
      <c r="E12" s="323">
        <v>262.12</v>
      </c>
      <c r="F12" s="323">
        <f t="shared" si="1"/>
        <v>262</v>
      </c>
      <c r="G12" s="323">
        <v>262</v>
      </c>
      <c r="M12" s="458"/>
      <c r="N12" s="458"/>
      <c r="O12" s="458"/>
    </row>
    <row r="13" s="456" customFormat="1" ht="24" customHeight="1" spans="1:15">
      <c r="A13" s="471" t="s">
        <v>489</v>
      </c>
      <c r="B13" s="490">
        <v>251</v>
      </c>
      <c r="C13" s="488">
        <v>50203</v>
      </c>
      <c r="D13" s="473" t="s">
        <v>489</v>
      </c>
      <c r="E13" s="323">
        <v>250.65</v>
      </c>
      <c r="F13" s="323">
        <f t="shared" si="1"/>
        <v>251</v>
      </c>
      <c r="G13" s="323">
        <v>251</v>
      </c>
      <c r="M13" s="458"/>
      <c r="N13" s="458"/>
      <c r="O13" s="458"/>
    </row>
    <row r="14" s="456" customFormat="1" ht="24" customHeight="1" spans="1:15">
      <c r="A14" s="471" t="s">
        <v>490</v>
      </c>
      <c r="B14" s="490">
        <v>70</v>
      </c>
      <c r="C14" s="488">
        <v>50204</v>
      </c>
      <c r="D14" s="473" t="s">
        <v>490</v>
      </c>
      <c r="E14" s="323">
        <v>69.76</v>
      </c>
      <c r="F14" s="323">
        <f t="shared" si="1"/>
        <v>70</v>
      </c>
      <c r="G14" s="323">
        <v>70</v>
      </c>
      <c r="M14" s="458"/>
      <c r="N14" s="458"/>
      <c r="O14" s="458"/>
    </row>
    <row r="15" s="456" customFormat="1" ht="24" customHeight="1" spans="1:15">
      <c r="A15" s="471" t="s">
        <v>491</v>
      </c>
      <c r="B15" s="490">
        <v>3710</v>
      </c>
      <c r="C15" s="488">
        <v>50205</v>
      </c>
      <c r="D15" s="473" t="s">
        <v>491</v>
      </c>
      <c r="E15" s="323">
        <v>3710.2</v>
      </c>
      <c r="F15" s="323">
        <f t="shared" si="1"/>
        <v>3710</v>
      </c>
      <c r="G15" s="323">
        <v>3710</v>
      </c>
      <c r="M15" s="458"/>
      <c r="N15" s="458"/>
      <c r="O15" s="458"/>
    </row>
    <row r="16" s="456" customFormat="1" ht="24" customHeight="1" spans="1:15">
      <c r="A16" s="471" t="s">
        <v>492</v>
      </c>
      <c r="B16" s="490">
        <v>64</v>
      </c>
      <c r="C16" s="488">
        <v>50206</v>
      </c>
      <c r="D16" s="473" t="s">
        <v>492</v>
      </c>
      <c r="E16" s="323">
        <v>63.97</v>
      </c>
      <c r="F16" s="323">
        <f t="shared" si="1"/>
        <v>64</v>
      </c>
      <c r="G16" s="323">
        <v>64</v>
      </c>
      <c r="M16" s="458"/>
      <c r="N16" s="458"/>
      <c r="O16" s="458"/>
    </row>
    <row r="17" s="456" customFormat="1" ht="24" customHeight="1" spans="1:15">
      <c r="A17" s="471" t="s">
        <v>493</v>
      </c>
      <c r="B17" s="490">
        <v>165</v>
      </c>
      <c r="C17" s="488">
        <v>50208</v>
      </c>
      <c r="D17" s="473" t="s">
        <v>493</v>
      </c>
      <c r="E17" s="323">
        <v>164.87</v>
      </c>
      <c r="F17" s="323">
        <f t="shared" si="1"/>
        <v>165</v>
      </c>
      <c r="G17" s="323">
        <v>165</v>
      </c>
      <c r="M17" s="458"/>
      <c r="N17" s="458"/>
      <c r="O17" s="458"/>
    </row>
    <row r="18" s="456" customFormat="1" ht="24" customHeight="1" spans="1:15">
      <c r="A18" s="471" t="s">
        <v>494</v>
      </c>
      <c r="B18" s="490">
        <v>1600</v>
      </c>
      <c r="C18" s="488">
        <v>50209</v>
      </c>
      <c r="D18" s="473" t="s">
        <v>494</v>
      </c>
      <c r="E18" s="323">
        <v>1600.56</v>
      </c>
      <c r="F18" s="323">
        <v>1600</v>
      </c>
      <c r="G18" s="323">
        <v>1600</v>
      </c>
      <c r="M18" s="458"/>
      <c r="N18" s="458"/>
      <c r="O18" s="458"/>
    </row>
    <row r="19" s="456" customFormat="1" ht="24" customHeight="1" spans="1:15">
      <c r="A19" s="471" t="s">
        <v>495</v>
      </c>
      <c r="B19" s="490">
        <v>9174</v>
      </c>
      <c r="C19" s="488">
        <v>50299</v>
      </c>
      <c r="D19" s="473" t="s">
        <v>495</v>
      </c>
      <c r="E19" s="323">
        <v>9173.7</v>
      </c>
      <c r="F19" s="323">
        <f t="shared" ref="F19:F23" si="2">ROUND(E19,0)</f>
        <v>9174</v>
      </c>
      <c r="G19" s="323">
        <v>9174</v>
      </c>
      <c r="M19" s="458"/>
      <c r="N19" s="458"/>
      <c r="O19" s="458"/>
    </row>
    <row r="20" s="456" customFormat="1" ht="24" customHeight="1" spans="1:15">
      <c r="A20" s="476" t="s">
        <v>496</v>
      </c>
      <c r="B20" s="161">
        <v>961</v>
      </c>
      <c r="C20" s="489">
        <v>503</v>
      </c>
      <c r="D20" s="477" t="s">
        <v>496</v>
      </c>
      <c r="E20" s="318"/>
      <c r="F20" s="318">
        <v>961</v>
      </c>
      <c r="G20" s="318">
        <v>961</v>
      </c>
      <c r="M20" s="458"/>
      <c r="N20" s="458"/>
      <c r="O20" s="458"/>
    </row>
    <row r="21" s="456" customFormat="1" ht="24" customHeight="1" spans="1:15">
      <c r="A21" s="471" t="s">
        <v>497</v>
      </c>
      <c r="B21" s="490">
        <v>331</v>
      </c>
      <c r="C21" s="488">
        <v>50306</v>
      </c>
      <c r="D21" s="473" t="s">
        <v>497</v>
      </c>
      <c r="E21" s="323">
        <v>331.29</v>
      </c>
      <c r="F21" s="323">
        <f t="shared" si="2"/>
        <v>331</v>
      </c>
      <c r="G21" s="323">
        <v>331</v>
      </c>
      <c r="M21" s="458"/>
      <c r="N21" s="458"/>
      <c r="O21" s="458"/>
    </row>
    <row r="22" s="456" customFormat="1" ht="24" customHeight="1" spans="1:15">
      <c r="A22" s="471" t="s">
        <v>498</v>
      </c>
      <c r="B22" s="490">
        <v>165</v>
      </c>
      <c r="C22" s="488">
        <v>50307</v>
      </c>
      <c r="D22" s="473" t="s">
        <v>498</v>
      </c>
      <c r="E22" s="323">
        <v>165</v>
      </c>
      <c r="F22" s="323">
        <f t="shared" si="2"/>
        <v>165</v>
      </c>
      <c r="G22" s="323">
        <v>165</v>
      </c>
      <c r="M22" s="458"/>
      <c r="N22" s="458"/>
      <c r="O22" s="458"/>
    </row>
    <row r="23" s="456" customFormat="1" ht="24" customHeight="1" spans="1:15">
      <c r="A23" s="471" t="s">
        <v>499</v>
      </c>
      <c r="B23" s="490">
        <v>465</v>
      </c>
      <c r="C23" s="488">
        <v>50399</v>
      </c>
      <c r="D23" s="473" t="s">
        <v>499</v>
      </c>
      <c r="E23" s="323">
        <v>465</v>
      </c>
      <c r="F23" s="323">
        <f t="shared" si="2"/>
        <v>465</v>
      </c>
      <c r="G23" s="323">
        <v>465</v>
      </c>
      <c r="M23" s="458"/>
      <c r="N23" s="458"/>
      <c r="O23" s="458"/>
    </row>
    <row r="24" s="456" customFormat="1" ht="24" customHeight="1" spans="1:15">
      <c r="A24" s="476" t="s">
        <v>500</v>
      </c>
      <c r="B24" s="161">
        <v>56104</v>
      </c>
      <c r="C24" s="489">
        <v>505</v>
      </c>
      <c r="D24" s="477" t="s">
        <v>500</v>
      </c>
      <c r="E24" s="318"/>
      <c r="F24" s="318">
        <v>56104</v>
      </c>
      <c r="G24" s="318">
        <v>56104</v>
      </c>
      <c r="M24" s="458"/>
      <c r="N24" s="458"/>
      <c r="O24" s="458"/>
    </row>
    <row r="25" s="456" customFormat="1" ht="24" customHeight="1" spans="1:15">
      <c r="A25" s="471" t="s">
        <v>501</v>
      </c>
      <c r="B25" s="490">
        <v>44836</v>
      </c>
      <c r="C25" s="488">
        <v>50501</v>
      </c>
      <c r="D25" s="473" t="s">
        <v>501</v>
      </c>
      <c r="E25" s="323">
        <v>44835.8500000001</v>
      </c>
      <c r="F25" s="323">
        <f t="shared" ref="F25:F28" si="3">ROUND(E25,0)</f>
        <v>44836</v>
      </c>
      <c r="G25" s="323">
        <v>44836</v>
      </c>
      <c r="M25" s="458"/>
      <c r="N25" s="458"/>
      <c r="O25" s="458"/>
    </row>
    <row r="26" s="456" customFormat="1" ht="24" customHeight="1" spans="1:15">
      <c r="A26" s="471" t="s">
        <v>502</v>
      </c>
      <c r="B26" s="490">
        <v>11268</v>
      </c>
      <c r="C26" s="488">
        <v>50502</v>
      </c>
      <c r="D26" s="473" t="s">
        <v>502</v>
      </c>
      <c r="E26" s="323">
        <v>11267.62</v>
      </c>
      <c r="F26" s="323">
        <f t="shared" si="3"/>
        <v>11268</v>
      </c>
      <c r="G26" s="323">
        <v>11268</v>
      </c>
      <c r="M26" s="458"/>
      <c r="N26" s="458"/>
      <c r="O26" s="458"/>
    </row>
    <row r="27" s="456" customFormat="1" ht="24" customHeight="1" spans="1:15">
      <c r="A27" s="476" t="s">
        <v>503</v>
      </c>
      <c r="B27" s="161">
        <v>5245</v>
      </c>
      <c r="C27" s="489">
        <v>506</v>
      </c>
      <c r="D27" s="477" t="s">
        <v>503</v>
      </c>
      <c r="E27" s="318"/>
      <c r="F27" s="318">
        <v>5245</v>
      </c>
      <c r="G27" s="318">
        <v>5245</v>
      </c>
      <c r="M27" s="458"/>
      <c r="N27" s="458"/>
      <c r="O27" s="458"/>
    </row>
    <row r="28" s="456" customFormat="1" ht="24" customHeight="1" spans="1:15">
      <c r="A28" s="471" t="s">
        <v>504</v>
      </c>
      <c r="B28" s="490">
        <v>5245</v>
      </c>
      <c r="C28" s="488">
        <v>50601</v>
      </c>
      <c r="D28" s="473" t="s">
        <v>504</v>
      </c>
      <c r="E28" s="323">
        <v>5244.65</v>
      </c>
      <c r="F28" s="323">
        <f t="shared" si="3"/>
        <v>5245</v>
      </c>
      <c r="G28" s="323">
        <v>5245</v>
      </c>
      <c r="M28" s="458"/>
      <c r="N28" s="458"/>
      <c r="O28" s="458"/>
    </row>
    <row r="29" s="456" customFormat="1" ht="24" customHeight="1" spans="1:15">
      <c r="A29" s="476" t="s">
        <v>505</v>
      </c>
      <c r="B29" s="161">
        <v>1575</v>
      </c>
      <c r="C29" s="489">
        <v>507</v>
      </c>
      <c r="D29" s="477" t="s">
        <v>505</v>
      </c>
      <c r="E29" s="318"/>
      <c r="F29" s="318">
        <v>1575</v>
      </c>
      <c r="G29" s="318">
        <v>1575</v>
      </c>
      <c r="M29" s="458"/>
      <c r="N29" s="458"/>
      <c r="O29" s="458"/>
    </row>
    <row r="30" s="456" customFormat="1" ht="24" customHeight="1" spans="1:15">
      <c r="A30" s="471" t="s">
        <v>506</v>
      </c>
      <c r="B30" s="490">
        <v>1003</v>
      </c>
      <c r="C30" s="488">
        <v>50701</v>
      </c>
      <c r="D30" s="473" t="s">
        <v>506</v>
      </c>
      <c r="E30" s="323">
        <v>1002.69</v>
      </c>
      <c r="F30" s="323">
        <f t="shared" ref="F30:F36" si="4">ROUND(E30,0)</f>
        <v>1003</v>
      </c>
      <c r="G30" s="323">
        <v>1003</v>
      </c>
      <c r="M30" s="458"/>
      <c r="N30" s="458"/>
      <c r="O30" s="458"/>
    </row>
    <row r="31" s="456" customFormat="1" ht="24" customHeight="1" spans="1:15">
      <c r="A31" s="471" t="s">
        <v>507</v>
      </c>
      <c r="B31" s="490">
        <v>572</v>
      </c>
      <c r="C31" s="488">
        <v>50799</v>
      </c>
      <c r="D31" s="473" t="s">
        <v>507</v>
      </c>
      <c r="E31" s="323">
        <v>572.35</v>
      </c>
      <c r="F31" s="323">
        <f t="shared" si="4"/>
        <v>572</v>
      </c>
      <c r="G31" s="323">
        <v>572</v>
      </c>
      <c r="M31" s="458"/>
      <c r="N31" s="458"/>
      <c r="O31" s="458"/>
    </row>
    <row r="32" s="456" customFormat="1" ht="24" customHeight="1" spans="1:15">
      <c r="A32" s="476" t="s">
        <v>508</v>
      </c>
      <c r="B32" s="161">
        <v>15899</v>
      </c>
      <c r="C32" s="489">
        <v>509</v>
      </c>
      <c r="D32" s="477" t="s">
        <v>508</v>
      </c>
      <c r="E32" s="318"/>
      <c r="F32" s="318">
        <v>15899</v>
      </c>
      <c r="G32" s="318">
        <v>15899</v>
      </c>
      <c r="M32" s="458"/>
      <c r="N32" s="458"/>
      <c r="O32" s="458"/>
    </row>
    <row r="33" s="456" customFormat="1" ht="24" customHeight="1" spans="1:15">
      <c r="A33" s="471" t="s">
        <v>509</v>
      </c>
      <c r="B33" s="490">
        <v>10433</v>
      </c>
      <c r="C33" s="488">
        <v>50901</v>
      </c>
      <c r="D33" s="473" t="s">
        <v>509</v>
      </c>
      <c r="E33" s="323">
        <v>10432.98</v>
      </c>
      <c r="F33" s="323">
        <f t="shared" si="4"/>
        <v>10433</v>
      </c>
      <c r="G33" s="323">
        <v>10433</v>
      </c>
      <c r="M33" s="458"/>
      <c r="N33" s="458"/>
      <c r="O33" s="458"/>
    </row>
    <row r="34" s="456" customFormat="1" ht="24" customHeight="1" spans="1:15">
      <c r="A34" s="471" t="s">
        <v>510</v>
      </c>
      <c r="B34" s="490">
        <v>112</v>
      </c>
      <c r="C34" s="488">
        <v>50902</v>
      </c>
      <c r="D34" s="473" t="s">
        <v>510</v>
      </c>
      <c r="E34" s="323">
        <v>112</v>
      </c>
      <c r="F34" s="323">
        <f t="shared" si="4"/>
        <v>112</v>
      </c>
      <c r="G34" s="323">
        <v>112</v>
      </c>
      <c r="M34" s="458"/>
      <c r="N34" s="458"/>
      <c r="O34" s="458"/>
    </row>
    <row r="35" ht="24" customHeight="1" spans="1:7">
      <c r="A35" s="471" t="s">
        <v>511</v>
      </c>
      <c r="B35" s="490">
        <v>3923</v>
      </c>
      <c r="C35" s="488">
        <v>50905</v>
      </c>
      <c r="D35" s="473" t="s">
        <v>511</v>
      </c>
      <c r="E35" s="323">
        <v>3922.62</v>
      </c>
      <c r="F35" s="323">
        <f t="shared" si="4"/>
        <v>3923</v>
      </c>
      <c r="G35" s="323">
        <v>3923</v>
      </c>
    </row>
    <row r="36" ht="24" customHeight="1" spans="1:7">
      <c r="A36" s="471" t="s">
        <v>512</v>
      </c>
      <c r="B36" s="490">
        <v>1431</v>
      </c>
      <c r="C36" s="488">
        <v>50999</v>
      </c>
      <c r="D36" s="473" t="s">
        <v>512</v>
      </c>
      <c r="E36" s="323">
        <v>1430.86</v>
      </c>
      <c r="F36" s="323">
        <f t="shared" si="4"/>
        <v>1431</v>
      </c>
      <c r="G36" s="323">
        <v>1431</v>
      </c>
    </row>
    <row r="37" ht="24" customHeight="1" spans="1:7">
      <c r="A37" s="476" t="s">
        <v>513</v>
      </c>
      <c r="B37" s="161">
        <v>1910</v>
      </c>
      <c r="C37" s="491">
        <v>510</v>
      </c>
      <c r="D37" s="492" t="s">
        <v>513</v>
      </c>
      <c r="E37" s="318"/>
      <c r="F37" s="318">
        <v>1910</v>
      </c>
      <c r="G37" s="318">
        <v>1910</v>
      </c>
    </row>
    <row r="38" ht="24" customHeight="1" spans="1:7">
      <c r="A38" s="471" t="s">
        <v>514</v>
      </c>
      <c r="B38" s="490">
        <v>1249</v>
      </c>
      <c r="C38" s="488">
        <v>51002</v>
      </c>
      <c r="D38" s="473" t="s">
        <v>514</v>
      </c>
      <c r="E38" s="323">
        <v>1249</v>
      </c>
      <c r="F38" s="323">
        <f t="shared" ref="F38:F41" si="5">ROUND(E38,0)</f>
        <v>1249</v>
      </c>
      <c r="G38" s="323">
        <v>1249</v>
      </c>
    </row>
    <row r="39" ht="24" customHeight="1" spans="1:7">
      <c r="A39" s="471" t="s">
        <v>269</v>
      </c>
      <c r="B39" s="490">
        <v>661</v>
      </c>
      <c r="C39" s="488">
        <v>51004</v>
      </c>
      <c r="D39" s="473" t="s">
        <v>269</v>
      </c>
      <c r="E39" s="323">
        <v>661</v>
      </c>
      <c r="F39" s="323">
        <f t="shared" si="5"/>
        <v>661</v>
      </c>
      <c r="G39" s="323">
        <v>661</v>
      </c>
    </row>
    <row r="40" ht="24" customHeight="1" spans="1:7">
      <c r="A40" s="476" t="s">
        <v>515</v>
      </c>
      <c r="B40" s="161">
        <v>6400</v>
      </c>
      <c r="C40" s="491">
        <v>511</v>
      </c>
      <c r="D40" s="492" t="s">
        <v>515</v>
      </c>
      <c r="E40" s="318"/>
      <c r="F40" s="318">
        <v>6400</v>
      </c>
      <c r="G40" s="318">
        <v>6400</v>
      </c>
    </row>
    <row r="41" ht="24" customHeight="1" spans="1:7">
      <c r="A41" s="471" t="s">
        <v>516</v>
      </c>
      <c r="B41" s="490">
        <v>6400</v>
      </c>
      <c r="C41" s="488">
        <v>51101</v>
      </c>
      <c r="D41" s="473" t="s">
        <v>516</v>
      </c>
      <c r="E41" s="323">
        <v>6400</v>
      </c>
      <c r="F41" s="323">
        <f t="shared" si="5"/>
        <v>6400</v>
      </c>
      <c r="G41" s="323">
        <v>6400</v>
      </c>
    </row>
    <row r="42" ht="24" customHeight="1" spans="1:7">
      <c r="A42" s="476" t="s">
        <v>517</v>
      </c>
      <c r="B42" s="161">
        <v>21216</v>
      </c>
      <c r="C42" s="491">
        <v>599</v>
      </c>
      <c r="D42" s="492" t="s">
        <v>517</v>
      </c>
      <c r="E42" s="318"/>
      <c r="F42" s="318">
        <v>21216</v>
      </c>
      <c r="G42" s="318">
        <v>21216</v>
      </c>
    </row>
    <row r="43" ht="24" customHeight="1" spans="1:7">
      <c r="A43" s="471" t="s">
        <v>518</v>
      </c>
      <c r="B43" s="490">
        <v>21216</v>
      </c>
      <c r="C43" s="488">
        <v>59999</v>
      </c>
      <c r="D43" s="473" t="s">
        <v>518</v>
      </c>
      <c r="E43" s="323">
        <f>11109.1+1600+8507</f>
        <v>21216.1</v>
      </c>
      <c r="F43" s="323">
        <f>ROUND(E43,0)</f>
        <v>21216</v>
      </c>
      <c r="G43" s="323">
        <v>21216</v>
      </c>
    </row>
    <row r="44" ht="24" customHeight="1" spans="3:7">
      <c r="C44" s="488" t="s">
        <v>519</v>
      </c>
      <c r="D44" s="323"/>
      <c r="E44" s="323">
        <v>151142</v>
      </c>
      <c r="F44" s="323">
        <f>ROUND(E44,0)</f>
        <v>151142</v>
      </c>
      <c r="G44" s="323">
        <v>151142</v>
      </c>
    </row>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sheetData>
  <mergeCells count="1">
    <mergeCell ref="A1:B1"/>
  </mergeCells>
  <printOptions horizontalCentered="1"/>
  <pageMargins left="0.590277777777778" right="0.590277777777778" top="0.786805555555556" bottom="0.786805555555556" header="0.5" footer="0.5"/>
  <pageSetup paperSize="9" fitToHeight="0" orientation="portrait" horizontalDpi="600"/>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1"/>
  <sheetViews>
    <sheetView showGridLines="0" showZeros="0" view="pageBreakPreview" zoomScaleNormal="100" zoomScaleSheetLayoutView="100" workbookViewId="0">
      <selection activeCell="B30" sqref="B30"/>
    </sheetView>
  </sheetViews>
  <sheetFormatPr defaultColWidth="9" defaultRowHeight="20.25"/>
  <cols>
    <col min="1" max="1" width="48.25" style="457" customWidth="1"/>
    <col min="2" max="2" width="30.5" style="457" customWidth="1"/>
    <col min="3" max="3" width="29.625" style="455" customWidth="1"/>
    <col min="4" max="4" width="9.875" style="455" customWidth="1"/>
    <col min="5" max="6" width="9" style="455"/>
    <col min="7" max="7" width="16" style="455" customWidth="1"/>
    <col min="8" max="11" width="9" style="455"/>
    <col min="12" max="12" width="23.125" style="458" customWidth="1"/>
    <col min="13" max="14" width="19" style="458" customWidth="1"/>
    <col min="15" max="16" width="9" style="455"/>
    <col min="17" max="17" width="11.5" style="455"/>
    <col min="18" max="19" width="9" style="455"/>
    <col min="20" max="20" width="20.125" style="455" customWidth="1"/>
    <col min="21" max="16384" width="9" style="455"/>
  </cols>
  <sheetData>
    <row r="1" s="453" customFormat="1" ht="60" customHeight="1" spans="1:14">
      <c r="A1" s="459" t="s">
        <v>520</v>
      </c>
      <c r="B1" s="459"/>
      <c r="L1" s="478"/>
      <c r="M1" s="478"/>
      <c r="N1" s="478"/>
    </row>
    <row r="2" s="454" customFormat="1" ht="27" customHeight="1" spans="1:14">
      <c r="A2" s="460"/>
      <c r="B2" s="461" t="s">
        <v>3</v>
      </c>
      <c r="L2" s="479"/>
      <c r="M2" s="479"/>
      <c r="N2" s="479"/>
    </row>
    <row r="3" s="455" customFormat="1" ht="30" customHeight="1" spans="1:17">
      <c r="A3" s="313" t="s">
        <v>4</v>
      </c>
      <c r="B3" s="462" t="s">
        <v>5</v>
      </c>
      <c r="C3" s="463"/>
      <c r="D3" s="463"/>
      <c r="E3" s="463"/>
      <c r="F3" s="463"/>
      <c r="G3" s="463"/>
      <c r="H3" s="463"/>
      <c r="I3" s="463"/>
      <c r="J3" s="463"/>
      <c r="K3" s="463"/>
      <c r="L3" s="480"/>
      <c r="M3" s="480"/>
      <c r="N3" s="481"/>
      <c r="O3" s="482"/>
      <c r="P3" s="483"/>
      <c r="Q3" s="483"/>
    </row>
    <row r="4" s="455" customFormat="1" ht="18" customHeight="1" spans="1:17">
      <c r="A4" s="464" t="s">
        <v>480</v>
      </c>
      <c r="B4" s="465">
        <v>78138</v>
      </c>
      <c r="C4" s="463"/>
      <c r="D4" s="463"/>
      <c r="E4" s="463"/>
      <c r="F4" s="463"/>
      <c r="G4" s="463"/>
      <c r="H4" s="463"/>
      <c r="I4" s="463"/>
      <c r="J4" s="463"/>
      <c r="K4" s="463"/>
      <c r="L4" s="480"/>
      <c r="M4" s="480"/>
      <c r="N4" s="480"/>
      <c r="O4" s="484"/>
      <c r="P4" s="484"/>
      <c r="Q4" s="486"/>
    </row>
    <row r="5" s="455" customFormat="1" ht="18" customHeight="1" spans="1:17">
      <c r="A5" s="466" t="s">
        <v>482</v>
      </c>
      <c r="B5" s="467">
        <v>20399</v>
      </c>
      <c r="C5" s="468" t="s">
        <v>482</v>
      </c>
      <c r="D5" s="318"/>
      <c r="E5" s="469">
        <v>20399</v>
      </c>
      <c r="F5" s="470">
        <v>20399</v>
      </c>
      <c r="G5" s="463"/>
      <c r="H5" s="463"/>
      <c r="I5" s="463"/>
      <c r="J5" s="463"/>
      <c r="K5" s="463"/>
      <c r="L5" s="480"/>
      <c r="M5" s="480"/>
      <c r="N5" s="480"/>
      <c r="O5" s="484"/>
      <c r="P5" s="484"/>
      <c r="Q5" s="486"/>
    </row>
    <row r="6" s="455" customFormat="1" ht="18" customHeight="1" spans="1:17">
      <c r="A6" s="471" t="s">
        <v>483</v>
      </c>
      <c r="B6" s="472">
        <v>13831</v>
      </c>
      <c r="C6" s="473" t="s">
        <v>483</v>
      </c>
      <c r="D6" s="323">
        <v>13830.89</v>
      </c>
      <c r="E6" s="8">
        <f t="shared" ref="E6:E9" si="0">ROUND(D6,0)</f>
        <v>13831</v>
      </c>
      <c r="F6" s="470">
        <v>13831</v>
      </c>
      <c r="G6" s="463"/>
      <c r="H6" s="463"/>
      <c r="I6" s="463"/>
      <c r="J6" s="463"/>
      <c r="K6" s="463"/>
      <c r="L6" s="480"/>
      <c r="M6" s="480"/>
      <c r="N6" s="485"/>
      <c r="O6" s="484"/>
      <c r="P6" s="484"/>
      <c r="Q6" s="486"/>
    </row>
    <row r="7" s="455" customFormat="1" ht="18" customHeight="1" spans="1:17">
      <c r="A7" s="471" t="s">
        <v>484</v>
      </c>
      <c r="B7" s="472">
        <v>3626</v>
      </c>
      <c r="C7" s="473" t="s">
        <v>484</v>
      </c>
      <c r="D7" s="323">
        <v>3625.87</v>
      </c>
      <c r="E7" s="8">
        <f t="shared" si="0"/>
        <v>3626</v>
      </c>
      <c r="F7" s="470">
        <v>3626</v>
      </c>
      <c r="G7" s="463"/>
      <c r="H7" s="463"/>
      <c r="I7" s="463"/>
      <c r="J7" s="463"/>
      <c r="K7" s="463"/>
      <c r="L7" s="480"/>
      <c r="M7" s="480"/>
      <c r="N7" s="485"/>
      <c r="O7" s="484"/>
      <c r="P7" s="484"/>
      <c r="Q7" s="486"/>
    </row>
    <row r="8" s="455" customFormat="1" ht="18" customHeight="1" spans="1:17">
      <c r="A8" s="471" t="s">
        <v>436</v>
      </c>
      <c r="B8" s="472">
        <v>1556</v>
      </c>
      <c r="C8" s="473" t="s">
        <v>436</v>
      </c>
      <c r="D8" s="323">
        <v>1556.53</v>
      </c>
      <c r="E8" s="8">
        <v>1556</v>
      </c>
      <c r="F8" s="470">
        <v>1556</v>
      </c>
      <c r="G8" s="463"/>
      <c r="H8" s="463"/>
      <c r="I8" s="463"/>
      <c r="J8" s="463"/>
      <c r="K8" s="463"/>
      <c r="L8" s="480"/>
      <c r="M8" s="480"/>
      <c r="N8" s="485"/>
      <c r="O8" s="484"/>
      <c r="P8" s="484"/>
      <c r="Q8" s="486"/>
    </row>
    <row r="9" s="455" customFormat="1" ht="18" customHeight="1" spans="1:17">
      <c r="A9" s="471" t="s">
        <v>485</v>
      </c>
      <c r="B9" s="472">
        <v>1386</v>
      </c>
      <c r="C9" s="473" t="s">
        <v>485</v>
      </c>
      <c r="D9" s="323">
        <v>1386.02</v>
      </c>
      <c r="E9" s="8">
        <f t="shared" si="0"/>
        <v>1386</v>
      </c>
      <c r="F9" s="470">
        <v>1386</v>
      </c>
      <c r="G9" s="463"/>
      <c r="H9" s="463"/>
      <c r="I9" s="463"/>
      <c r="J9" s="463"/>
      <c r="K9" s="463"/>
      <c r="L9" s="480"/>
      <c r="M9" s="480"/>
      <c r="N9" s="485"/>
      <c r="O9" s="484"/>
      <c r="P9" s="484"/>
      <c r="Q9" s="486"/>
    </row>
    <row r="10" s="455" customFormat="1" ht="18" customHeight="1" spans="1:17">
      <c r="A10" s="466" t="s">
        <v>486</v>
      </c>
      <c r="B10" s="467">
        <v>4019</v>
      </c>
      <c r="C10" s="468" t="s">
        <v>486</v>
      </c>
      <c r="D10" s="318"/>
      <c r="E10" s="469">
        <v>4019</v>
      </c>
      <c r="F10" s="470">
        <v>4019</v>
      </c>
      <c r="G10" s="463"/>
      <c r="H10" s="463"/>
      <c r="I10" s="463"/>
      <c r="J10" s="463"/>
      <c r="K10" s="463"/>
      <c r="L10" s="480"/>
      <c r="M10" s="480"/>
      <c r="N10" s="480"/>
      <c r="O10" s="484"/>
      <c r="P10" s="484"/>
      <c r="Q10" s="486"/>
    </row>
    <row r="11" s="455" customFormat="1" ht="18" customHeight="1" spans="1:17">
      <c r="A11" s="471" t="s">
        <v>487</v>
      </c>
      <c r="B11" s="472">
        <v>3075</v>
      </c>
      <c r="C11" s="473" t="s">
        <v>487</v>
      </c>
      <c r="D11" s="323">
        <v>3074.9</v>
      </c>
      <c r="E11" s="8">
        <f t="shared" ref="E11:E14" si="1">ROUND(D11,0)</f>
        <v>3075</v>
      </c>
      <c r="F11" s="470">
        <v>3075</v>
      </c>
      <c r="G11" s="463"/>
      <c r="H11" s="463"/>
      <c r="I11" s="463"/>
      <c r="J11" s="463"/>
      <c r="K11" s="463"/>
      <c r="L11" s="480"/>
      <c r="M11" s="480"/>
      <c r="N11" s="480"/>
      <c r="O11" s="484"/>
      <c r="P11" s="484"/>
      <c r="Q11" s="486"/>
    </row>
    <row r="12" s="455" customFormat="1" ht="18" customHeight="1" spans="1:14">
      <c r="A12" s="471" t="s">
        <v>488</v>
      </c>
      <c r="B12" s="472">
        <v>34</v>
      </c>
      <c r="C12" s="473" t="s">
        <v>488</v>
      </c>
      <c r="D12" s="323">
        <v>33.79</v>
      </c>
      <c r="E12" s="8">
        <f t="shared" si="1"/>
        <v>34</v>
      </c>
      <c r="F12" s="474">
        <v>34</v>
      </c>
      <c r="L12" s="458"/>
      <c r="M12" s="458"/>
      <c r="N12" s="458"/>
    </row>
    <row r="13" s="456" customFormat="1" ht="18" customHeight="1" spans="1:14">
      <c r="A13" s="471" t="s">
        <v>489</v>
      </c>
      <c r="B13" s="472">
        <v>53</v>
      </c>
      <c r="C13" s="473" t="s">
        <v>489</v>
      </c>
      <c r="D13" s="323">
        <v>53.35</v>
      </c>
      <c r="E13" s="8">
        <f t="shared" si="1"/>
        <v>53</v>
      </c>
      <c r="F13" s="475">
        <v>53</v>
      </c>
      <c r="L13" s="458"/>
      <c r="M13" s="458"/>
      <c r="N13" s="458"/>
    </row>
    <row r="14" s="456" customFormat="1" ht="18" customHeight="1" spans="1:14">
      <c r="A14" s="471" t="s">
        <v>490</v>
      </c>
      <c r="B14" s="472">
        <v>65</v>
      </c>
      <c r="C14" s="473" t="s">
        <v>490</v>
      </c>
      <c r="D14" s="323">
        <v>64.96</v>
      </c>
      <c r="E14" s="8">
        <f t="shared" si="1"/>
        <v>65</v>
      </c>
      <c r="F14" s="475">
        <v>65</v>
      </c>
      <c r="L14" s="458"/>
      <c r="M14" s="458"/>
      <c r="N14" s="458"/>
    </row>
    <row r="15" s="456" customFormat="1" ht="18" customHeight="1" spans="1:14">
      <c r="A15" s="471" t="s">
        <v>491</v>
      </c>
      <c r="B15" s="472">
        <v>147</v>
      </c>
      <c r="C15" s="473" t="s">
        <v>491</v>
      </c>
      <c r="D15" s="323">
        <v>146.57</v>
      </c>
      <c r="E15" s="8">
        <v>147</v>
      </c>
      <c r="F15" s="475">
        <v>147</v>
      </c>
      <c r="L15" s="458"/>
      <c r="M15" s="458"/>
      <c r="N15" s="458"/>
    </row>
    <row r="16" s="456" customFormat="1" ht="18" customHeight="1" spans="1:14">
      <c r="A16" s="471" t="s">
        <v>492</v>
      </c>
      <c r="B16" s="472">
        <v>63</v>
      </c>
      <c r="C16" s="473" t="s">
        <v>492</v>
      </c>
      <c r="D16" s="323">
        <v>62.77</v>
      </c>
      <c r="E16" s="8">
        <f t="shared" ref="E16:E19" si="2">ROUND(D16,0)</f>
        <v>63</v>
      </c>
      <c r="F16" s="475">
        <v>63</v>
      </c>
      <c r="L16" s="458"/>
      <c r="M16" s="458"/>
      <c r="N16" s="458"/>
    </row>
    <row r="17" s="456" customFormat="1" ht="18" customHeight="1" spans="1:14">
      <c r="A17" s="471" t="s">
        <v>493</v>
      </c>
      <c r="B17" s="472">
        <v>165</v>
      </c>
      <c r="C17" s="473" t="s">
        <v>493</v>
      </c>
      <c r="D17" s="323">
        <v>164.87</v>
      </c>
      <c r="E17" s="8">
        <f t="shared" si="2"/>
        <v>165</v>
      </c>
      <c r="F17" s="475">
        <v>165</v>
      </c>
      <c r="L17" s="458"/>
      <c r="M17" s="458"/>
      <c r="N17" s="458"/>
    </row>
    <row r="18" s="456" customFormat="1" ht="18" customHeight="1" spans="1:14">
      <c r="A18" s="471" t="s">
        <v>494</v>
      </c>
      <c r="B18" s="472">
        <v>47</v>
      </c>
      <c r="C18" s="473" t="s">
        <v>494</v>
      </c>
      <c r="D18" s="323">
        <v>47.48</v>
      </c>
      <c r="E18" s="8">
        <f t="shared" si="2"/>
        <v>47</v>
      </c>
      <c r="F18" s="475">
        <v>47</v>
      </c>
      <c r="L18" s="458"/>
      <c r="M18" s="458"/>
      <c r="N18" s="458"/>
    </row>
    <row r="19" s="456" customFormat="1" ht="18" customHeight="1" spans="1:14">
      <c r="A19" s="471" t="s">
        <v>495</v>
      </c>
      <c r="B19" s="472">
        <v>370</v>
      </c>
      <c r="C19" s="473" t="s">
        <v>495</v>
      </c>
      <c r="D19" s="323">
        <v>370.4</v>
      </c>
      <c r="E19" s="8">
        <f t="shared" si="2"/>
        <v>370</v>
      </c>
      <c r="F19" s="475">
        <v>370</v>
      </c>
      <c r="L19" s="458"/>
      <c r="M19" s="458"/>
      <c r="N19" s="458"/>
    </row>
    <row r="20" s="456" customFormat="1" ht="18" customHeight="1" spans="1:14">
      <c r="A20" s="476" t="s">
        <v>496</v>
      </c>
      <c r="B20" s="467">
        <v>20</v>
      </c>
      <c r="C20" s="477" t="s">
        <v>496</v>
      </c>
      <c r="D20" s="318"/>
      <c r="E20" s="469">
        <v>20</v>
      </c>
      <c r="F20" s="475">
        <v>20</v>
      </c>
      <c r="L20" s="458"/>
      <c r="M20" s="458"/>
      <c r="N20" s="458"/>
    </row>
    <row r="21" s="456" customFormat="1" ht="18" customHeight="1" spans="1:14">
      <c r="A21" s="471" t="s">
        <v>497</v>
      </c>
      <c r="B21" s="472">
        <v>20</v>
      </c>
      <c r="C21" s="473" t="s">
        <v>497</v>
      </c>
      <c r="D21" s="323">
        <v>19.74</v>
      </c>
      <c r="E21" s="8">
        <f t="shared" ref="E21:E26" si="3">ROUND(D21,0)</f>
        <v>20</v>
      </c>
      <c r="F21" s="475">
        <v>20</v>
      </c>
      <c r="L21" s="458"/>
      <c r="M21" s="458"/>
      <c r="N21" s="458"/>
    </row>
    <row r="22" s="456" customFormat="1" ht="18" customHeight="1" spans="1:14">
      <c r="A22" s="476" t="s">
        <v>500</v>
      </c>
      <c r="B22" s="467">
        <v>47351</v>
      </c>
      <c r="C22" s="477" t="s">
        <v>500</v>
      </c>
      <c r="D22" s="318"/>
      <c r="E22" s="469">
        <v>47351</v>
      </c>
      <c r="F22" s="475">
        <v>47351</v>
      </c>
      <c r="L22" s="458"/>
      <c r="M22" s="458"/>
      <c r="N22" s="458"/>
    </row>
    <row r="23" s="456" customFormat="1" ht="18" customHeight="1" spans="1:14">
      <c r="A23" s="471" t="s">
        <v>501</v>
      </c>
      <c r="B23" s="472">
        <v>43393</v>
      </c>
      <c r="C23" s="473" t="s">
        <v>501</v>
      </c>
      <c r="D23" s="323">
        <v>43392.5</v>
      </c>
      <c r="E23" s="8">
        <v>43393</v>
      </c>
      <c r="F23" s="475">
        <v>43393</v>
      </c>
      <c r="L23" s="458"/>
      <c r="M23" s="458"/>
      <c r="N23" s="458"/>
    </row>
    <row r="24" s="456" customFormat="1" ht="18" customHeight="1" spans="1:14">
      <c r="A24" s="471" t="s">
        <v>502</v>
      </c>
      <c r="B24" s="472">
        <v>3958</v>
      </c>
      <c r="C24" s="473" t="s">
        <v>502</v>
      </c>
      <c r="D24" s="323">
        <v>3958.1</v>
      </c>
      <c r="E24" s="8">
        <f t="shared" si="3"/>
        <v>3958</v>
      </c>
      <c r="F24" s="475">
        <v>3958</v>
      </c>
      <c r="L24" s="458"/>
      <c r="M24" s="458"/>
      <c r="N24" s="458"/>
    </row>
    <row r="25" s="456" customFormat="1" ht="18" customHeight="1" spans="1:14">
      <c r="A25" s="476" t="s">
        <v>521</v>
      </c>
      <c r="B25" s="467">
        <v>4</v>
      </c>
      <c r="C25" s="477" t="s">
        <v>521</v>
      </c>
      <c r="D25" s="318"/>
      <c r="E25" s="469">
        <v>4</v>
      </c>
      <c r="F25" s="475">
        <v>4</v>
      </c>
      <c r="L25" s="458"/>
      <c r="M25" s="458"/>
      <c r="N25" s="458"/>
    </row>
    <row r="26" s="456" customFormat="1" ht="18" customHeight="1" spans="1:14">
      <c r="A26" s="471" t="s">
        <v>504</v>
      </c>
      <c r="B26" s="472">
        <v>4</v>
      </c>
      <c r="C26" s="473" t="s">
        <v>504</v>
      </c>
      <c r="D26" s="323">
        <v>4.2</v>
      </c>
      <c r="E26" s="8">
        <f t="shared" si="3"/>
        <v>4</v>
      </c>
      <c r="F26" s="475">
        <v>4</v>
      </c>
      <c r="L26" s="458"/>
      <c r="M26" s="458"/>
      <c r="N26" s="458"/>
    </row>
    <row r="27" s="456" customFormat="1" ht="18" customHeight="1" spans="1:14">
      <c r="A27" s="476" t="s">
        <v>522</v>
      </c>
      <c r="B27" s="467">
        <v>6345</v>
      </c>
      <c r="C27" s="477" t="s">
        <v>522</v>
      </c>
      <c r="D27" s="318"/>
      <c r="E27" s="469">
        <v>6345</v>
      </c>
      <c r="F27" s="475">
        <v>6345</v>
      </c>
      <c r="L27" s="458"/>
      <c r="M27" s="458"/>
      <c r="N27" s="458"/>
    </row>
    <row r="28" s="456" customFormat="1" ht="18" customHeight="1" spans="1:14">
      <c r="A28" s="471" t="s">
        <v>509</v>
      </c>
      <c r="B28" s="472">
        <v>3059</v>
      </c>
      <c r="C28" s="473" t="s">
        <v>509</v>
      </c>
      <c r="D28" s="323">
        <v>3059.07</v>
      </c>
      <c r="E28" s="8">
        <f t="shared" ref="E28:E30" si="4">ROUND(D28,0)</f>
        <v>3059</v>
      </c>
      <c r="F28" s="475">
        <v>3059</v>
      </c>
      <c r="L28" s="458"/>
      <c r="M28" s="458"/>
      <c r="N28" s="458"/>
    </row>
    <row r="29" s="456" customFormat="1" ht="18" customHeight="1" spans="1:14">
      <c r="A29" s="471" t="s">
        <v>511</v>
      </c>
      <c r="B29" s="472">
        <v>2984</v>
      </c>
      <c r="C29" s="473" t="s">
        <v>511</v>
      </c>
      <c r="D29" s="323">
        <v>2984.29</v>
      </c>
      <c r="E29" s="8">
        <f t="shared" si="4"/>
        <v>2984</v>
      </c>
      <c r="F29" s="475">
        <v>2984</v>
      </c>
      <c r="L29" s="458"/>
      <c r="M29" s="458"/>
      <c r="N29" s="458"/>
    </row>
    <row r="30" s="456" customFormat="1" ht="18" customHeight="1" spans="1:14">
      <c r="A30" s="471" t="s">
        <v>512</v>
      </c>
      <c r="B30" s="472">
        <v>302</v>
      </c>
      <c r="C30" s="473" t="s">
        <v>512</v>
      </c>
      <c r="D30" s="323">
        <v>302.22</v>
      </c>
      <c r="E30" s="8">
        <f t="shared" si="4"/>
        <v>302</v>
      </c>
      <c r="F30" s="475">
        <v>302</v>
      </c>
      <c r="L30" s="458"/>
      <c r="M30" s="458"/>
      <c r="N30" s="458"/>
    </row>
    <row r="31" ht="24" customHeight="1" spans="3:6">
      <c r="C31" s="8"/>
      <c r="D31" s="8">
        <v>78138.52</v>
      </c>
      <c r="E31" s="8">
        <v>78138</v>
      </c>
      <c r="F31" s="474">
        <v>78138</v>
      </c>
    </row>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sheetData>
  <mergeCells count="1">
    <mergeCell ref="A1:B1"/>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0"/>
  <sheetViews>
    <sheetView view="pageBreakPreview" zoomScaleNormal="100" zoomScaleSheetLayoutView="100" topLeftCell="A4" workbookViewId="0">
      <selection activeCell="G19" sqref="G19"/>
    </sheetView>
  </sheetViews>
  <sheetFormatPr defaultColWidth="9" defaultRowHeight="14.25" outlineLevelCol="2"/>
  <cols>
    <col min="1" max="1" width="45.75" customWidth="1"/>
    <col min="2" max="3" width="15.625" customWidth="1"/>
  </cols>
  <sheetData>
    <row r="1" s="427" customFormat="1" ht="24" customHeight="1" spans="1:3">
      <c r="A1" s="429"/>
      <c r="B1" s="430"/>
      <c r="C1" s="431"/>
    </row>
    <row r="2" s="414" customFormat="1" ht="60" customHeight="1" spans="1:3">
      <c r="A2" s="417" t="s">
        <v>523</v>
      </c>
      <c r="B2" s="417"/>
      <c r="C2" s="417"/>
    </row>
    <row r="3" s="415" customFormat="1" ht="27" customHeight="1" spans="1:3">
      <c r="A3" s="432"/>
      <c r="B3" s="432"/>
      <c r="C3" s="433" t="s">
        <v>3</v>
      </c>
    </row>
    <row r="4" s="416" customFormat="1" ht="25" customHeight="1" spans="1:3">
      <c r="A4" s="434" t="s">
        <v>524</v>
      </c>
      <c r="B4" s="435" t="s">
        <v>525</v>
      </c>
      <c r="C4" s="436" t="s">
        <v>526</v>
      </c>
    </row>
    <row r="5" s="416" customFormat="1" ht="24" customHeight="1" spans="1:3">
      <c r="A5" s="434" t="s">
        <v>34</v>
      </c>
      <c r="B5" s="434">
        <v>0</v>
      </c>
      <c r="C5" s="437">
        <v>0</v>
      </c>
    </row>
    <row r="6" s="416" customFormat="1" ht="24" customHeight="1" spans="1:3">
      <c r="A6" s="438" t="s">
        <v>527</v>
      </c>
      <c r="B6" s="438"/>
      <c r="C6" s="439"/>
    </row>
    <row r="7" s="416" customFormat="1" ht="24" customHeight="1" spans="1:3">
      <c r="A7" s="440" t="s">
        <v>528</v>
      </c>
      <c r="B7" s="441"/>
      <c r="C7" s="442"/>
    </row>
    <row r="8" s="416" customFormat="1" ht="24" customHeight="1" spans="1:3">
      <c r="A8" s="443" t="s">
        <v>529</v>
      </c>
      <c r="B8" s="444"/>
      <c r="C8" s="442"/>
    </row>
    <row r="9" s="416" customFormat="1" ht="24" customHeight="1" spans="1:3">
      <c r="A9" s="443" t="s">
        <v>530</v>
      </c>
      <c r="B9" s="445"/>
      <c r="C9" s="446"/>
    </row>
    <row r="10" s="416" customFormat="1" ht="24" customHeight="1" spans="1:3">
      <c r="A10" s="443" t="s">
        <v>531</v>
      </c>
      <c r="B10" s="441"/>
      <c r="C10" s="442"/>
    </row>
    <row r="11" s="416" customFormat="1" ht="24" customHeight="1" spans="1:3">
      <c r="A11" s="443" t="s">
        <v>532</v>
      </c>
      <c r="B11" s="441"/>
      <c r="C11" s="442"/>
    </row>
    <row r="12" s="416" customFormat="1" ht="24" customHeight="1" spans="1:3">
      <c r="A12" s="443" t="s">
        <v>533</v>
      </c>
      <c r="B12" s="444"/>
      <c r="C12" s="442"/>
    </row>
    <row r="13" s="428" customFormat="1" ht="24" customHeight="1" spans="1:3">
      <c r="A13" s="443" t="s">
        <v>534</v>
      </c>
      <c r="B13" s="447"/>
      <c r="C13" s="448"/>
    </row>
    <row r="14" s="428" customFormat="1" ht="24" customHeight="1" spans="1:3">
      <c r="A14" s="449" t="s">
        <v>535</v>
      </c>
      <c r="B14" s="441"/>
      <c r="C14" s="448"/>
    </row>
    <row r="15" s="428" customFormat="1" ht="24" customHeight="1" spans="1:3">
      <c r="A15" s="440" t="s">
        <v>536</v>
      </c>
      <c r="B15" s="444"/>
      <c r="C15" s="450"/>
    </row>
    <row r="16" s="416" customFormat="1" ht="24" customHeight="1" spans="1:3">
      <c r="A16" s="443" t="s">
        <v>537</v>
      </c>
      <c r="B16" s="451"/>
      <c r="C16" s="451"/>
    </row>
    <row r="17" s="416" customFormat="1" ht="24" customHeight="1" spans="1:3">
      <c r="A17" s="443" t="s">
        <v>538</v>
      </c>
      <c r="B17" s="451"/>
      <c r="C17" s="451"/>
    </row>
    <row r="18" s="416" customFormat="1" ht="24" customHeight="1" spans="1:3">
      <c r="A18" s="443" t="s">
        <v>539</v>
      </c>
      <c r="B18" s="451"/>
      <c r="C18" s="451"/>
    </row>
    <row r="19" s="416" customFormat="1" ht="24" customHeight="1" spans="1:3">
      <c r="A19" s="447" t="s">
        <v>540</v>
      </c>
      <c r="B19" s="451"/>
      <c r="C19" s="451"/>
    </row>
    <row r="20" s="416" customFormat="1" ht="24" customHeight="1" spans="1:3">
      <c r="A20" s="440" t="s">
        <v>541</v>
      </c>
      <c r="B20" s="451"/>
      <c r="C20" s="451"/>
    </row>
    <row r="21" s="416" customFormat="1" ht="24" customHeight="1" spans="1:3">
      <c r="A21" s="452" t="s">
        <v>542</v>
      </c>
      <c r="B21" s="451"/>
      <c r="C21" s="451"/>
    </row>
    <row r="22" s="416" customFormat="1" ht="24" customHeight="1" spans="1:3">
      <c r="A22" s="451"/>
      <c r="B22" s="451"/>
      <c r="C22" s="451"/>
    </row>
    <row r="23" s="416" customFormat="1" ht="24" customHeight="1" spans="1:3">
      <c r="A23" s="451" t="s">
        <v>543</v>
      </c>
      <c r="B23" s="451"/>
      <c r="C23" s="451"/>
    </row>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sheetData>
  <mergeCells count="1">
    <mergeCell ref="A2:C2"/>
  </mergeCells>
  <printOptions horizontalCentered="1"/>
  <pageMargins left="0.590277777777778" right="0.590277777777778" top="0.786805555555556" bottom="0.786805555555556" header="0.5" footer="0.5"/>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8"/>
  <sheetViews>
    <sheetView view="pageBreakPreview" zoomScaleNormal="100" zoomScaleSheetLayoutView="100" workbookViewId="0">
      <selection activeCell="B4" sqref="B4:C4"/>
    </sheetView>
  </sheetViews>
  <sheetFormatPr defaultColWidth="9" defaultRowHeight="14.25" outlineLevelCol="2"/>
  <cols>
    <col min="1" max="1" width="32.125" customWidth="1"/>
    <col min="2" max="3" width="16.75" customWidth="1"/>
  </cols>
  <sheetData>
    <row r="1" s="414" customFormat="1" ht="42" customHeight="1" spans="1:3">
      <c r="A1" s="417" t="s">
        <v>544</v>
      </c>
      <c r="B1" s="417"/>
      <c r="C1" s="417"/>
    </row>
    <row r="2" s="415" customFormat="1" ht="27" customHeight="1" spans="1:3">
      <c r="A2" s="418" t="s">
        <v>3</v>
      </c>
      <c r="B2" s="419"/>
      <c r="C2" s="419"/>
    </row>
    <row r="3" s="416" customFormat="1" ht="30" customHeight="1" spans="1:3">
      <c r="A3" s="420" t="s">
        <v>545</v>
      </c>
      <c r="B3" s="421" t="s">
        <v>525</v>
      </c>
      <c r="C3" s="421" t="s">
        <v>526</v>
      </c>
    </row>
    <row r="4" s="416" customFormat="1" ht="24" customHeight="1" spans="1:3">
      <c r="A4" s="422"/>
      <c r="B4" s="423">
        <v>0</v>
      </c>
      <c r="C4" s="423">
        <v>0</v>
      </c>
    </row>
    <row r="5" s="416" customFormat="1" ht="24" customHeight="1" spans="1:3">
      <c r="A5" s="422"/>
      <c r="B5" s="423"/>
      <c r="C5" s="423"/>
    </row>
    <row r="6" s="416" customFormat="1" ht="24" customHeight="1" spans="1:3">
      <c r="A6" s="422"/>
      <c r="B6" s="423"/>
      <c r="C6" s="423"/>
    </row>
    <row r="7" s="416" customFormat="1" ht="24" customHeight="1" spans="1:3">
      <c r="A7" s="422"/>
      <c r="B7" s="423"/>
      <c r="C7" s="423"/>
    </row>
    <row r="8" s="416" customFormat="1" ht="24" customHeight="1" spans="1:3">
      <c r="A8" s="422"/>
      <c r="B8" s="423"/>
      <c r="C8" s="423"/>
    </row>
    <row r="9" s="416" customFormat="1" ht="24" customHeight="1" spans="1:3">
      <c r="A9" s="422"/>
      <c r="B9" s="423"/>
      <c r="C9" s="423"/>
    </row>
    <row r="10" s="416" customFormat="1" ht="24" customHeight="1" spans="1:3">
      <c r="A10" s="422" t="s">
        <v>546</v>
      </c>
      <c r="B10" s="423"/>
      <c r="C10" s="423"/>
    </row>
    <row r="11" s="416" customFormat="1" ht="24" customHeight="1" spans="1:3">
      <c r="A11" s="422"/>
      <c r="B11" s="423"/>
      <c r="C11" s="423"/>
    </row>
    <row r="12" s="416" customFormat="1" ht="24" customHeight="1" spans="1:3">
      <c r="A12" s="422" t="s">
        <v>547</v>
      </c>
      <c r="B12" s="423"/>
      <c r="C12" s="423"/>
    </row>
    <row r="13" s="416" customFormat="1" ht="24" customHeight="1" spans="1:3">
      <c r="A13" s="424" t="s">
        <v>543</v>
      </c>
      <c r="B13" s="425"/>
      <c r="C13" s="426"/>
    </row>
    <row r="14" s="416" customFormat="1" ht="24" customHeight="1"/>
    <row r="15" s="416" customFormat="1" ht="24" customHeight="1"/>
    <row r="16" s="416" customFormat="1" ht="24" customHeight="1"/>
    <row r="17" s="416" customFormat="1" ht="24" customHeight="1"/>
    <row r="18" s="416" customFormat="1" ht="24" customHeight="1"/>
    <row r="19" s="416" customFormat="1" ht="24" customHeight="1"/>
    <row r="20" s="416" customFormat="1" ht="24" customHeight="1"/>
    <row r="21" s="416" customFormat="1" ht="24" customHeight="1"/>
    <row r="22" s="416" customFormat="1"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sheetData>
  <mergeCells count="3">
    <mergeCell ref="A1:C1"/>
    <mergeCell ref="A2:C2"/>
    <mergeCell ref="A13:C13"/>
  </mergeCells>
  <printOptions horizontalCentered="1"/>
  <pageMargins left="0.590277777777778" right="0.590277777777778" top="0.786805555555556" bottom="0.786805555555556" header="0.5" footer="0.5"/>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showZeros="0" view="pageBreakPreview" zoomScaleNormal="100" zoomScaleSheetLayoutView="100" workbookViewId="0">
      <pane ySplit="3" topLeftCell="A4" activePane="bottomLeft" state="frozen"/>
      <selection/>
      <selection pane="bottomLeft" activeCell="F9" sqref="F9"/>
    </sheetView>
  </sheetViews>
  <sheetFormatPr defaultColWidth="9" defaultRowHeight="13.5" outlineLevelCol="6"/>
  <cols>
    <col min="1" max="1" width="44.5" style="397" customWidth="1"/>
    <col min="2" max="2" width="16.75" style="366" customWidth="1"/>
    <col min="3" max="3" width="16.75" style="125" customWidth="1"/>
    <col min="4" max="4" width="16.75" style="366" customWidth="1"/>
    <col min="5" max="5" width="13" style="125" customWidth="1"/>
    <col min="6" max="16384" width="9" style="125"/>
  </cols>
  <sheetData>
    <row r="1" s="156" customFormat="1" ht="60" customHeight="1" spans="1:4">
      <c r="A1" s="398" t="s">
        <v>548</v>
      </c>
      <c r="B1" s="9"/>
      <c r="C1" s="398"/>
      <c r="D1" s="9"/>
    </row>
    <row r="2" s="157" customFormat="1" ht="27" customHeight="1" spans="1:4">
      <c r="A2" s="399"/>
      <c r="B2" s="360"/>
      <c r="C2" s="157" t="s">
        <v>549</v>
      </c>
      <c r="D2" s="360"/>
    </row>
    <row r="3" s="395" customFormat="1" ht="33" customHeight="1" spans="1:4">
      <c r="A3" s="400" t="s">
        <v>550</v>
      </c>
      <c r="B3" s="50" t="s">
        <v>525</v>
      </c>
      <c r="C3" s="400" t="s">
        <v>526</v>
      </c>
      <c r="D3" s="50" t="s">
        <v>551</v>
      </c>
    </row>
    <row r="4" s="396" customFormat="1" ht="24" customHeight="1" spans="1:4">
      <c r="A4" s="401" t="s">
        <v>552</v>
      </c>
      <c r="B4" s="402">
        <v>0</v>
      </c>
      <c r="C4" s="403">
        <v>712</v>
      </c>
      <c r="D4" s="404"/>
    </row>
    <row r="5" s="396" customFormat="1" ht="24" customHeight="1" spans="1:4">
      <c r="A5" s="405" t="s">
        <v>553</v>
      </c>
      <c r="B5" s="406"/>
      <c r="C5" s="403">
        <v>292</v>
      </c>
      <c r="D5" s="404"/>
    </row>
    <row r="6" s="396" customFormat="1" ht="34" customHeight="1" spans="1:4">
      <c r="A6" s="405" t="s">
        <v>554</v>
      </c>
      <c r="B6" s="406"/>
      <c r="C6" s="403">
        <v>292</v>
      </c>
      <c r="D6" s="404"/>
    </row>
    <row r="7" s="396" customFormat="1" ht="24" customHeight="1" spans="1:7">
      <c r="A7" s="405" t="s">
        <v>555</v>
      </c>
      <c r="B7" s="407"/>
      <c r="C7" s="403">
        <v>420</v>
      </c>
      <c r="D7" s="404"/>
      <c r="G7" s="408"/>
    </row>
    <row r="8" s="396" customFormat="1" ht="24" customHeight="1" spans="1:4">
      <c r="A8" s="405" t="s">
        <v>556</v>
      </c>
      <c r="B8" s="406"/>
      <c r="C8" s="403">
        <v>420</v>
      </c>
      <c r="D8" s="404"/>
    </row>
    <row r="9" s="396" customFormat="1" ht="24" customHeight="1" spans="1:4">
      <c r="A9" s="401" t="s">
        <v>557</v>
      </c>
      <c r="B9" s="409"/>
      <c r="C9" s="410"/>
      <c r="D9" s="404"/>
    </row>
    <row r="10" s="125" customFormat="1" ht="24" customHeight="1" spans="1:4">
      <c r="A10" s="400" t="s">
        <v>558</v>
      </c>
      <c r="B10" s="406"/>
      <c r="C10" s="410"/>
      <c r="D10" s="404"/>
    </row>
    <row r="11" s="125" customFormat="1" ht="24" customHeight="1" spans="1:4">
      <c r="A11" s="400" t="s">
        <v>559</v>
      </c>
      <c r="B11" s="409"/>
      <c r="C11" s="411"/>
      <c r="D11" s="404"/>
    </row>
    <row r="12" s="125" customFormat="1" ht="24" customHeight="1" spans="1:4">
      <c r="A12" s="397" t="s">
        <v>560</v>
      </c>
      <c r="B12" s="388"/>
      <c r="C12" s="412"/>
      <c r="D12" s="413"/>
    </row>
    <row r="13" s="125" customFormat="1" ht="24" customHeight="1" spans="1:4">
      <c r="A13" s="397"/>
      <c r="B13" s="388"/>
      <c r="C13" s="412"/>
      <c r="D13" s="413"/>
    </row>
    <row r="14" s="125" customFormat="1" ht="24" customHeight="1" spans="1:4">
      <c r="A14" s="397"/>
      <c r="B14" s="388"/>
      <c r="C14" s="412"/>
      <c r="D14" s="413"/>
    </row>
    <row r="15" s="125" customFormat="1" ht="24" customHeight="1" spans="1:4">
      <c r="A15" s="397"/>
      <c r="B15" s="388"/>
      <c r="C15" s="412"/>
      <c r="D15" s="413"/>
    </row>
    <row r="16" s="125" customFormat="1" ht="24" customHeight="1" spans="1:4">
      <c r="A16" s="397"/>
      <c r="B16" s="388"/>
      <c r="C16" s="412"/>
      <c r="D16" s="413"/>
    </row>
    <row r="17" s="125" customFormat="1" ht="24" customHeight="1" spans="1:4">
      <c r="A17" s="397"/>
      <c r="B17" s="388"/>
      <c r="C17" s="412"/>
      <c r="D17" s="413"/>
    </row>
    <row r="18" s="125" customFormat="1" ht="24" customHeight="1" spans="1:4">
      <c r="A18" s="397"/>
      <c r="B18" s="388"/>
      <c r="C18" s="412"/>
      <c r="D18" s="388"/>
    </row>
    <row r="19" s="125" customFormat="1" ht="24" customHeight="1" spans="1:4">
      <c r="A19" s="397"/>
      <c r="B19" s="388"/>
      <c r="C19" s="412"/>
      <c r="D19" s="388"/>
    </row>
    <row r="20" s="125" customFormat="1" ht="24" customHeight="1" spans="1:4">
      <c r="A20" s="397"/>
      <c r="B20" s="388"/>
      <c r="C20" s="412"/>
      <c r="D20" s="388"/>
    </row>
    <row r="21" s="125" customFormat="1" ht="24" customHeight="1" spans="1:4">
      <c r="A21" s="397"/>
      <c r="B21" s="388"/>
      <c r="C21" s="412"/>
      <c r="D21" s="388"/>
    </row>
    <row r="22" s="125" customFormat="1" ht="24" customHeight="1" spans="1:4">
      <c r="A22" s="397"/>
      <c r="B22" s="388"/>
      <c r="C22" s="412"/>
      <c r="D22" s="388"/>
    </row>
    <row r="23" s="125" customFormat="1" ht="24" customHeight="1" spans="1:4">
      <c r="A23" s="397"/>
      <c r="B23" s="388"/>
      <c r="C23" s="412"/>
      <c r="D23" s="388"/>
    </row>
    <row r="24" s="125" customFormat="1" ht="24" customHeight="1" spans="1:4">
      <c r="A24" s="397"/>
      <c r="B24" s="388"/>
      <c r="C24" s="412"/>
      <c r="D24" s="388"/>
    </row>
    <row r="25" s="125" customFormat="1" ht="24" customHeight="1" spans="1:4">
      <c r="A25" s="397"/>
      <c r="B25" s="388"/>
      <c r="C25" s="412"/>
      <c r="D25" s="388"/>
    </row>
    <row r="26" s="125" customFormat="1" ht="24" customHeight="1" spans="1:4">
      <c r="A26" s="397"/>
      <c r="B26" s="388"/>
      <c r="C26" s="412"/>
      <c r="D26" s="388"/>
    </row>
    <row r="27" s="125" customFormat="1" ht="24" customHeight="1" spans="1:4">
      <c r="A27" s="397"/>
      <c r="B27" s="388"/>
      <c r="C27" s="412"/>
      <c r="D27" s="388"/>
    </row>
    <row r="28" s="125" customFormat="1" ht="24" customHeight="1" spans="1:4">
      <c r="A28" s="397"/>
      <c r="B28" s="388"/>
      <c r="C28" s="412"/>
      <c r="D28" s="388"/>
    </row>
    <row r="29" s="125" customFormat="1" ht="24" customHeight="1" spans="1:4">
      <c r="A29" s="397"/>
      <c r="B29" s="366"/>
      <c r="D29" s="366"/>
    </row>
    <row r="30" s="125" customFormat="1" ht="24" customHeight="1" spans="1:4">
      <c r="A30" s="397"/>
      <c r="B30" s="366"/>
      <c r="D30" s="366"/>
    </row>
    <row r="31" s="125" customFormat="1" ht="24" customHeight="1" spans="1:4">
      <c r="A31" s="397"/>
      <c r="B31" s="366"/>
      <c r="D31" s="366"/>
    </row>
    <row r="32" s="125" customFormat="1" ht="24" customHeight="1" spans="1:4">
      <c r="A32" s="397"/>
      <c r="B32" s="366"/>
      <c r="D32" s="366"/>
    </row>
    <row r="33" s="125" customFormat="1" ht="24" customHeight="1" spans="1:4">
      <c r="A33" s="397"/>
      <c r="B33" s="366"/>
      <c r="D33" s="366"/>
    </row>
    <row r="34" s="125" customFormat="1" ht="24" customHeight="1" spans="1:4">
      <c r="A34" s="397"/>
      <c r="B34" s="366"/>
      <c r="D34" s="366"/>
    </row>
    <row r="35" s="125" customFormat="1" ht="24" customHeight="1" spans="1:4">
      <c r="A35" s="397"/>
      <c r="B35" s="366"/>
      <c r="D35" s="366"/>
    </row>
    <row r="36" s="125" customFormat="1" ht="24" customHeight="1" spans="1:4">
      <c r="A36" s="397"/>
      <c r="B36" s="366"/>
      <c r="D36" s="366"/>
    </row>
    <row r="37" s="125" customFormat="1" ht="24" customHeight="1" spans="1:4">
      <c r="A37" s="397"/>
      <c r="B37" s="366"/>
      <c r="D37" s="366"/>
    </row>
    <row r="38" s="125" customFormat="1" ht="24" customHeight="1" spans="1:4">
      <c r="A38" s="397"/>
      <c r="B38" s="366"/>
      <c r="D38" s="366"/>
    </row>
    <row r="39" ht="24" customHeight="1"/>
  </sheetData>
  <mergeCells count="2">
    <mergeCell ref="A1:D1"/>
    <mergeCell ref="C2:D2"/>
  </mergeCells>
  <printOptions horizontalCentered="1"/>
  <pageMargins left="0.590277777777778" right="0.590277777777778" top="0.786805555555556" bottom="0.786805555555556" header="0.5" footer="0.5"/>
  <pageSetup paperSize="9" scale="89" fitToHeight="0"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6"/>
  <sheetViews>
    <sheetView view="pageBreakPreview" zoomScaleNormal="100" zoomScaleSheetLayoutView="100" workbookViewId="0">
      <selection activeCell="B33" sqref="B33"/>
    </sheetView>
  </sheetViews>
  <sheetFormatPr defaultColWidth="9" defaultRowHeight="13.5"/>
  <cols>
    <col min="1" max="1" width="30" style="366" customWidth="1"/>
    <col min="2" max="3" width="5.625" style="366" customWidth="1"/>
    <col min="4" max="4" width="7.875" style="366" customWidth="1"/>
    <col min="5" max="5" width="6.375" style="366" customWidth="1"/>
    <col min="6" max="6" width="9.375" style="366" customWidth="1"/>
    <col min="7" max="7" width="9.625" style="366" customWidth="1"/>
    <col min="8" max="8" width="42.5" style="366" customWidth="1"/>
    <col min="9" max="9" width="43.75" style="366" customWidth="1"/>
    <col min="10" max="10" width="15" style="366" customWidth="1"/>
    <col min="11" max="11" width="9" style="366"/>
    <col min="12" max="12" width="11.875" style="366" customWidth="1"/>
    <col min="13" max="16384" width="9" style="366"/>
  </cols>
  <sheetData>
    <row r="1" s="359" customFormat="1" ht="42" customHeight="1" spans="1:1">
      <c r="A1" s="359" t="s">
        <v>561</v>
      </c>
    </row>
    <row r="2" s="360" customFormat="1" ht="27" customHeight="1" spans="10:10">
      <c r="J2" s="360" t="s">
        <v>3</v>
      </c>
    </row>
    <row r="3" s="361" customFormat="1" ht="30" customHeight="1" spans="1:10">
      <c r="A3" s="50" t="s">
        <v>562</v>
      </c>
      <c r="B3" s="50" t="s">
        <v>563</v>
      </c>
      <c r="C3" s="50" t="s">
        <v>564</v>
      </c>
      <c r="D3" s="50" t="s">
        <v>565</v>
      </c>
      <c r="E3" s="50" t="s">
        <v>566</v>
      </c>
      <c r="F3" s="50"/>
      <c r="G3" s="50"/>
      <c r="H3" s="50" t="s">
        <v>567</v>
      </c>
      <c r="I3" s="50"/>
      <c r="J3" s="50" t="s">
        <v>568</v>
      </c>
    </row>
    <row r="4" s="361" customFormat="1" ht="42.75" customHeight="1" spans="1:10">
      <c r="A4" s="50"/>
      <c r="B4" s="50"/>
      <c r="C4" s="50"/>
      <c r="D4" s="50"/>
      <c r="E4" s="50" t="s">
        <v>569</v>
      </c>
      <c r="F4" s="50" t="s">
        <v>570</v>
      </c>
      <c r="G4" s="50" t="s">
        <v>571</v>
      </c>
      <c r="H4" s="50" t="s">
        <v>572</v>
      </c>
      <c r="I4" s="50" t="s">
        <v>573</v>
      </c>
      <c r="J4" s="50"/>
    </row>
    <row r="5" s="362" customFormat="1" ht="24" customHeight="1" spans="1:10">
      <c r="A5" s="30" t="s">
        <v>574</v>
      </c>
      <c r="B5" s="30"/>
      <c r="C5" s="30"/>
      <c r="D5" s="367"/>
      <c r="E5" s="367"/>
      <c r="F5" s="367"/>
      <c r="G5" s="367"/>
      <c r="H5" s="30"/>
      <c r="I5" s="30"/>
      <c r="J5" s="30"/>
    </row>
    <row r="6" s="363" customFormat="1" ht="51" customHeight="1" spans="1:10">
      <c r="A6" s="16" t="s">
        <v>575</v>
      </c>
      <c r="B6" s="368"/>
      <c r="C6" s="369">
        <v>2</v>
      </c>
      <c r="D6" s="370">
        <v>1700</v>
      </c>
      <c r="E6" s="370">
        <v>1000</v>
      </c>
      <c r="F6" s="371">
        <v>200</v>
      </c>
      <c r="G6" s="370">
        <v>800</v>
      </c>
      <c r="H6" s="372" t="s">
        <v>576</v>
      </c>
      <c r="I6" s="113" t="s">
        <v>577</v>
      </c>
      <c r="J6" s="31"/>
    </row>
    <row r="7" s="363" customFormat="1" ht="99.75" spans="1:10">
      <c r="A7" s="373" t="s">
        <v>578</v>
      </c>
      <c r="B7" s="368" t="s">
        <v>579</v>
      </c>
      <c r="C7" s="374">
        <v>2</v>
      </c>
      <c r="D7" s="374">
        <v>350</v>
      </c>
      <c r="E7" s="374">
        <v>350</v>
      </c>
      <c r="F7" s="374">
        <f>117.51438-47.69688</f>
        <v>69.8175</v>
      </c>
      <c r="G7" s="374">
        <f>E7-F7</f>
        <v>280.1825</v>
      </c>
      <c r="H7" s="375" t="s">
        <v>580</v>
      </c>
      <c r="I7" s="375" t="s">
        <v>581</v>
      </c>
      <c r="J7" s="31"/>
    </row>
    <row r="8" s="363" customFormat="1" ht="39" customHeight="1" spans="1:10">
      <c r="A8" s="373" t="s">
        <v>582</v>
      </c>
      <c r="B8" s="368"/>
      <c r="C8" s="376" t="s">
        <v>583</v>
      </c>
      <c r="D8" s="376">
        <v>860</v>
      </c>
      <c r="E8" s="376">
        <v>860</v>
      </c>
      <c r="F8" s="376">
        <v>304.33</v>
      </c>
      <c r="G8" s="376">
        <v>555.67</v>
      </c>
      <c r="H8" s="31" t="s">
        <v>584</v>
      </c>
      <c r="I8" s="31" t="s">
        <v>585</v>
      </c>
      <c r="J8" s="31"/>
    </row>
    <row r="9" s="364" customFormat="1" ht="106" customHeight="1" spans="1:10">
      <c r="A9" s="377" t="s">
        <v>586</v>
      </c>
      <c r="B9" s="377" t="s">
        <v>587</v>
      </c>
      <c r="C9" s="378" t="s">
        <v>588</v>
      </c>
      <c r="D9" s="379">
        <v>95.5</v>
      </c>
      <c r="E9" s="379">
        <v>95.5</v>
      </c>
      <c r="F9" s="380">
        <v>0</v>
      </c>
      <c r="G9" s="379">
        <v>95.5</v>
      </c>
      <c r="H9" s="378" t="s">
        <v>589</v>
      </c>
      <c r="I9" s="377" t="s">
        <v>590</v>
      </c>
      <c r="J9" s="389"/>
    </row>
    <row r="10" s="364" customFormat="1" ht="27" spans="1:10">
      <c r="A10" s="377" t="s">
        <v>591</v>
      </c>
      <c r="B10" s="377" t="s">
        <v>592</v>
      </c>
      <c r="C10" s="377" t="s">
        <v>593</v>
      </c>
      <c r="D10" s="380">
        <v>67.5</v>
      </c>
      <c r="E10" s="380">
        <v>67.5</v>
      </c>
      <c r="F10" s="381">
        <v>0</v>
      </c>
      <c r="G10" s="380">
        <v>67.5</v>
      </c>
      <c r="H10" s="377" t="s">
        <v>594</v>
      </c>
      <c r="I10" s="377" t="s">
        <v>594</v>
      </c>
      <c r="J10" s="390"/>
    </row>
    <row r="11" s="364" customFormat="1" ht="40" customHeight="1" spans="1:10">
      <c r="A11" s="377" t="s">
        <v>595</v>
      </c>
      <c r="B11" s="377" t="s">
        <v>592</v>
      </c>
      <c r="C11" s="377" t="s">
        <v>593</v>
      </c>
      <c r="D11" s="380">
        <v>162</v>
      </c>
      <c r="E11" s="380">
        <v>162</v>
      </c>
      <c r="F11" s="381">
        <v>0</v>
      </c>
      <c r="G11" s="380">
        <v>162</v>
      </c>
      <c r="H11" s="377" t="s">
        <v>596</v>
      </c>
      <c r="I11" s="377" t="s">
        <v>597</v>
      </c>
      <c r="J11" s="390"/>
    </row>
    <row r="12" s="364" customFormat="1" ht="40" customHeight="1" spans="1:10">
      <c r="A12" s="377" t="s">
        <v>598</v>
      </c>
      <c r="B12" s="377" t="s">
        <v>592</v>
      </c>
      <c r="C12" s="377" t="s">
        <v>593</v>
      </c>
      <c r="D12" s="380">
        <v>940</v>
      </c>
      <c r="E12" s="380">
        <v>377</v>
      </c>
      <c r="F12" s="381">
        <v>0</v>
      </c>
      <c r="G12" s="380">
        <v>377</v>
      </c>
      <c r="H12" s="377" t="s">
        <v>599</v>
      </c>
      <c r="I12" s="377" t="s">
        <v>599</v>
      </c>
      <c r="J12" s="390"/>
    </row>
    <row r="13" s="364" customFormat="1" ht="40" customHeight="1" spans="1:10">
      <c r="A13" s="377" t="s">
        <v>600</v>
      </c>
      <c r="B13" s="377" t="s">
        <v>601</v>
      </c>
      <c r="C13" s="377" t="s">
        <v>593</v>
      </c>
      <c r="D13" s="380">
        <v>64</v>
      </c>
      <c r="E13" s="380">
        <v>64</v>
      </c>
      <c r="F13" s="381">
        <v>0</v>
      </c>
      <c r="G13" s="380">
        <v>64</v>
      </c>
      <c r="H13" s="377" t="s">
        <v>602</v>
      </c>
      <c r="I13" s="377" t="s">
        <v>602</v>
      </c>
      <c r="J13" s="390"/>
    </row>
    <row r="14" s="364" customFormat="1" ht="42" customHeight="1" spans="1:10">
      <c r="A14" s="377" t="s">
        <v>603</v>
      </c>
      <c r="B14" s="377" t="s">
        <v>601</v>
      </c>
      <c r="C14" s="381" t="s">
        <v>604</v>
      </c>
      <c r="D14" s="382">
        <v>3743.2466</v>
      </c>
      <c r="E14" s="381">
        <v>1000</v>
      </c>
      <c r="F14" s="381">
        <v>0</v>
      </c>
      <c r="G14" s="381">
        <v>1000</v>
      </c>
      <c r="H14" s="377" t="s">
        <v>605</v>
      </c>
      <c r="I14" s="377" t="s">
        <v>606</v>
      </c>
      <c r="J14" s="390"/>
    </row>
    <row r="15" s="364" customFormat="1" ht="27" spans="1:10">
      <c r="A15" s="377" t="s">
        <v>607</v>
      </c>
      <c r="B15" s="377" t="s">
        <v>592</v>
      </c>
      <c r="C15" s="377" t="s">
        <v>593</v>
      </c>
      <c r="D15" s="380">
        <v>90</v>
      </c>
      <c r="E15" s="380">
        <v>90</v>
      </c>
      <c r="F15" s="381">
        <v>0</v>
      </c>
      <c r="G15" s="380">
        <v>90</v>
      </c>
      <c r="H15" s="377" t="s">
        <v>608</v>
      </c>
      <c r="I15" s="377" t="s">
        <v>608</v>
      </c>
      <c r="J15" s="391"/>
    </row>
    <row r="16" s="365" customFormat="1" ht="27" spans="1:10">
      <c r="A16" s="383" t="s">
        <v>609</v>
      </c>
      <c r="B16" s="383" t="s">
        <v>601</v>
      </c>
      <c r="C16" s="384" t="s">
        <v>588</v>
      </c>
      <c r="D16" s="385">
        <v>180</v>
      </c>
      <c r="E16" s="385">
        <v>180</v>
      </c>
      <c r="F16" s="386">
        <v>0</v>
      </c>
      <c r="G16" s="385">
        <v>180</v>
      </c>
      <c r="H16" s="384" t="s">
        <v>610</v>
      </c>
      <c r="I16" s="383" t="s">
        <v>590</v>
      </c>
      <c r="J16" s="392"/>
    </row>
    <row r="17" s="365" customFormat="1" ht="40" customHeight="1" spans="1:10">
      <c r="A17" s="383" t="s">
        <v>611</v>
      </c>
      <c r="B17" s="383" t="s">
        <v>601</v>
      </c>
      <c r="C17" s="383" t="s">
        <v>593</v>
      </c>
      <c r="D17" s="386">
        <v>500</v>
      </c>
      <c r="E17" s="386">
        <v>500</v>
      </c>
      <c r="F17" s="387">
        <v>0</v>
      </c>
      <c r="G17" s="386">
        <v>500</v>
      </c>
      <c r="H17" s="383" t="s">
        <v>612</v>
      </c>
      <c r="I17" s="383" t="s">
        <v>612</v>
      </c>
      <c r="J17" s="393"/>
    </row>
    <row r="18" s="365" customFormat="1" ht="56" customHeight="1" spans="1:10">
      <c r="A18" s="383" t="s">
        <v>613</v>
      </c>
      <c r="B18" s="383" t="s">
        <v>601</v>
      </c>
      <c r="C18" s="387" t="s">
        <v>583</v>
      </c>
      <c r="D18" s="387">
        <v>369.0563</v>
      </c>
      <c r="E18" s="387">
        <v>147.6225</v>
      </c>
      <c r="F18" s="387">
        <v>0</v>
      </c>
      <c r="G18" s="387">
        <v>147.6225</v>
      </c>
      <c r="H18" s="383" t="s">
        <v>614</v>
      </c>
      <c r="I18" s="383" t="s">
        <v>590</v>
      </c>
      <c r="J18" s="393"/>
    </row>
    <row r="19" s="365" customFormat="1" ht="36" customHeight="1" spans="1:10">
      <c r="A19" s="383" t="s">
        <v>615</v>
      </c>
      <c r="B19" s="383" t="s">
        <v>601</v>
      </c>
      <c r="C19" s="387" t="s">
        <v>616</v>
      </c>
      <c r="D19" s="387">
        <v>1000</v>
      </c>
      <c r="E19" s="387">
        <v>300</v>
      </c>
      <c r="F19" s="387">
        <v>0</v>
      </c>
      <c r="G19" s="387">
        <v>300</v>
      </c>
      <c r="H19" s="383" t="s">
        <v>617</v>
      </c>
      <c r="I19" s="383" t="s">
        <v>618</v>
      </c>
      <c r="J19" s="393"/>
    </row>
    <row r="20" s="365" customFormat="1" ht="43" customHeight="1" spans="1:10">
      <c r="A20" s="383" t="s">
        <v>619</v>
      </c>
      <c r="B20" s="383" t="s">
        <v>601</v>
      </c>
      <c r="C20" s="387" t="s">
        <v>583</v>
      </c>
      <c r="D20" s="387">
        <v>3445</v>
      </c>
      <c r="E20" s="387">
        <v>870</v>
      </c>
      <c r="F20" s="387">
        <v>0</v>
      </c>
      <c r="G20" s="387">
        <v>870</v>
      </c>
      <c r="H20" s="383" t="s">
        <v>620</v>
      </c>
      <c r="I20" s="383" t="s">
        <v>618</v>
      </c>
      <c r="J20" s="394"/>
    </row>
    <row r="21" s="361" customFormat="1" ht="24" customHeight="1" spans="1:10">
      <c r="A21" s="50" t="s">
        <v>621</v>
      </c>
      <c r="B21" s="50"/>
      <c r="C21" s="50"/>
      <c r="D21" s="367"/>
      <c r="E21" s="367"/>
      <c r="F21" s="367"/>
      <c r="G21" s="367"/>
      <c r="H21" s="50"/>
      <c r="I21" s="50"/>
      <c r="J21" s="50"/>
    </row>
    <row r="22" s="363" customFormat="1" ht="24" customHeight="1" spans="4:7">
      <c r="D22" s="388"/>
      <c r="E22" s="388"/>
      <c r="F22" s="388"/>
      <c r="G22" s="388"/>
    </row>
    <row r="23" s="363" customFormat="1" ht="24" customHeight="1" spans="4:7">
      <c r="D23" s="388"/>
      <c r="E23" s="388"/>
      <c r="F23" s="388"/>
      <c r="G23" s="388"/>
    </row>
    <row r="24" s="363" customFormat="1" ht="24" customHeight="1" spans="4:7">
      <c r="D24" s="388"/>
      <c r="E24" s="388"/>
      <c r="F24" s="388"/>
      <c r="G24" s="388"/>
    </row>
    <row r="25" ht="24" customHeight="1" spans="4:7">
      <c r="D25" s="388"/>
      <c r="E25" s="388"/>
      <c r="F25" s="388"/>
      <c r="G25" s="388"/>
    </row>
    <row r="26" ht="24" customHeight="1" spans="4:7">
      <c r="D26" s="388"/>
      <c r="E26" s="388"/>
      <c r="F26" s="388"/>
      <c r="G26" s="388"/>
    </row>
    <row r="27" ht="24" customHeight="1" spans="4:7">
      <c r="D27" s="388"/>
      <c r="E27" s="388"/>
      <c r="F27" s="388"/>
      <c r="G27" s="388"/>
    </row>
    <row r="28" ht="24" customHeight="1" spans="4:7">
      <c r="D28" s="388"/>
      <c r="E28" s="388"/>
      <c r="F28" s="388"/>
      <c r="G28" s="388"/>
    </row>
    <row r="29" ht="24" customHeight="1" spans="4:7">
      <c r="D29" s="388"/>
      <c r="E29" s="388"/>
      <c r="F29" s="388"/>
      <c r="G29" s="388"/>
    </row>
    <row r="30" ht="24" customHeight="1" spans="4:7">
      <c r="D30" s="388"/>
      <c r="E30" s="388"/>
      <c r="F30" s="388"/>
      <c r="G30" s="388"/>
    </row>
    <row r="31" ht="24" customHeight="1" spans="4:7">
      <c r="D31" s="388"/>
      <c r="E31" s="388"/>
      <c r="F31" s="388"/>
      <c r="G31" s="388"/>
    </row>
    <row r="32" ht="24" customHeight="1" spans="4:7">
      <c r="D32" s="388"/>
      <c r="E32" s="388"/>
      <c r="F32" s="388"/>
      <c r="G32" s="388"/>
    </row>
    <row r="33" ht="24" customHeight="1" spans="4:7">
      <c r="D33" s="388"/>
      <c r="E33" s="388"/>
      <c r="F33" s="388"/>
      <c r="G33" s="388"/>
    </row>
    <row r="34" ht="24" customHeight="1" spans="4:7">
      <c r="D34" s="388"/>
      <c r="E34" s="388"/>
      <c r="F34" s="388"/>
      <c r="G34" s="388"/>
    </row>
    <row r="35" ht="24" customHeight="1" spans="4:7">
      <c r="D35" s="388"/>
      <c r="E35" s="388"/>
      <c r="F35" s="388"/>
      <c r="G35" s="388"/>
    </row>
    <row r="36" ht="24" customHeight="1" spans="4:7">
      <c r="D36" s="388"/>
      <c r="E36" s="388"/>
      <c r="F36" s="388"/>
      <c r="G36" s="388"/>
    </row>
    <row r="37" ht="24" customHeight="1" spans="4:7">
      <c r="D37" s="388"/>
      <c r="E37" s="388"/>
      <c r="F37" s="388"/>
      <c r="G37" s="388"/>
    </row>
    <row r="38" ht="24" customHeight="1" spans="4:7">
      <c r="D38" s="388"/>
      <c r="E38" s="388"/>
      <c r="F38" s="388"/>
      <c r="G38" s="388"/>
    </row>
    <row r="39" ht="24" customHeight="1" spans="4:7">
      <c r="D39" s="388"/>
      <c r="E39" s="388"/>
      <c r="F39" s="388"/>
      <c r="G39" s="388"/>
    </row>
    <row r="40" ht="24" customHeight="1" spans="4:7">
      <c r="D40" s="388"/>
      <c r="E40" s="388"/>
      <c r="F40" s="388"/>
      <c r="G40" s="388"/>
    </row>
    <row r="41" ht="24" customHeight="1" spans="4:7">
      <c r="D41" s="388"/>
      <c r="E41" s="388"/>
      <c r="F41" s="388"/>
      <c r="G41" s="388"/>
    </row>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sheetData>
  <mergeCells count="10">
    <mergeCell ref="A1:J1"/>
    <mergeCell ref="E3:G3"/>
    <mergeCell ref="H3:I3"/>
    <mergeCell ref="A3:A4"/>
    <mergeCell ref="B3:B4"/>
    <mergeCell ref="C3:C4"/>
    <mergeCell ref="D3:D4"/>
    <mergeCell ref="J3:J4"/>
    <mergeCell ref="J9:J15"/>
    <mergeCell ref="J16:J20"/>
  </mergeCells>
  <printOptions horizontalCentered="1"/>
  <pageMargins left="0.590277777777778" right="0.590277777777778" top="0.786805555555556" bottom="0.786805555555556" header="0.5" footer="0.5"/>
  <pageSetup paperSize="9" scale="3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83"/>
  <sheetViews>
    <sheetView showGridLines="0" showZeros="0" view="pageBreakPreview" zoomScale="85" zoomScaleNormal="100" zoomScaleSheetLayoutView="85" workbookViewId="0">
      <selection activeCell="B7" sqref="B7:B13"/>
    </sheetView>
  </sheetViews>
  <sheetFormatPr defaultColWidth="6.875" defaultRowHeight="15.95" customHeight="1" outlineLevelCol="1"/>
  <cols>
    <col min="1" max="1" width="57.625" style="334" customWidth="1"/>
    <col min="2" max="2" width="25.625" style="357" customWidth="1"/>
    <col min="3" max="4" width="6.875" style="334"/>
    <col min="5" max="5" width="24.5" style="334" customWidth="1"/>
    <col min="6" max="253" width="6.875" style="334"/>
    <col min="254" max="16384" width="6.875" style="125"/>
  </cols>
  <sheetData>
    <row r="1" s="330" customFormat="1" ht="42" customHeight="1" spans="1:2">
      <c r="A1" s="337" t="s">
        <v>622</v>
      </c>
      <c r="B1" s="338"/>
    </row>
    <row r="2" s="331" customFormat="1" ht="27" customHeight="1" spans="2:2">
      <c r="B2" s="358" t="s">
        <v>3</v>
      </c>
    </row>
    <row r="3" s="332" customFormat="1" ht="26" customHeight="1" spans="1:2">
      <c r="A3" s="280" t="s">
        <v>4</v>
      </c>
      <c r="B3" s="311" t="s">
        <v>5</v>
      </c>
    </row>
    <row r="4" s="332" customFormat="1" ht="24" customHeight="1" spans="1:2">
      <c r="A4" s="340" t="s">
        <v>623</v>
      </c>
      <c r="B4" s="341">
        <f>SUM(B5:B13)</f>
        <v>120000</v>
      </c>
    </row>
    <row r="5" s="333" customFormat="1" ht="24" customHeight="1" spans="1:2">
      <c r="A5" s="342" t="s">
        <v>624</v>
      </c>
      <c r="B5" s="343"/>
    </row>
    <row r="6" s="333" customFormat="1" ht="24" customHeight="1" spans="1:2">
      <c r="A6" s="342" t="s">
        <v>625</v>
      </c>
      <c r="B6" s="343"/>
    </row>
    <row r="7" s="333" customFormat="1" ht="24" customHeight="1" spans="1:2">
      <c r="A7" s="342" t="s">
        <v>626</v>
      </c>
      <c r="B7" s="343">
        <v>2000</v>
      </c>
    </row>
    <row r="8" s="333" customFormat="1" ht="24" customHeight="1" spans="1:2">
      <c r="A8" s="342" t="s">
        <v>627</v>
      </c>
      <c r="B8" s="343">
        <v>50</v>
      </c>
    </row>
    <row r="9" s="333" customFormat="1" ht="24" customHeight="1" spans="1:2">
      <c r="A9" s="342" t="s">
        <v>628</v>
      </c>
      <c r="B9" s="343">
        <v>117650</v>
      </c>
    </row>
    <row r="10" s="333" customFormat="1" ht="24" customHeight="1" spans="1:2">
      <c r="A10" s="342" t="s">
        <v>629</v>
      </c>
      <c r="B10" s="343"/>
    </row>
    <row r="11" s="333" customFormat="1" ht="24" customHeight="1" spans="1:2">
      <c r="A11" s="342" t="s">
        <v>630</v>
      </c>
      <c r="B11" s="344"/>
    </row>
    <row r="12" s="333" customFormat="1" ht="24" customHeight="1" spans="1:2">
      <c r="A12" s="342" t="s">
        <v>631</v>
      </c>
      <c r="B12" s="344">
        <v>200</v>
      </c>
    </row>
    <row r="13" s="333" customFormat="1" ht="24" customHeight="1" spans="1:2">
      <c r="A13" s="342" t="s">
        <v>632</v>
      </c>
      <c r="B13" s="344">
        <v>100</v>
      </c>
    </row>
    <row r="14" s="332" customFormat="1" ht="24" customHeight="1" spans="1:2">
      <c r="A14" s="340" t="s">
        <v>633</v>
      </c>
      <c r="B14" s="345">
        <v>0</v>
      </c>
    </row>
    <row r="15" s="333" customFormat="1" ht="24" customHeight="1" spans="1:2">
      <c r="A15" s="342" t="s">
        <v>634</v>
      </c>
      <c r="B15" s="346"/>
    </row>
    <row r="16" s="333" customFormat="1" ht="24" customHeight="1" spans="1:2">
      <c r="A16" s="342" t="s">
        <v>635</v>
      </c>
      <c r="B16" s="346"/>
    </row>
    <row r="17" s="333" customFormat="1" ht="24" customHeight="1" spans="1:2">
      <c r="A17" s="342" t="s">
        <v>636</v>
      </c>
      <c r="B17" s="344"/>
    </row>
    <row r="18" s="333" customFormat="1" ht="24" customHeight="1" spans="1:2">
      <c r="A18" s="342" t="s">
        <v>637</v>
      </c>
      <c r="B18" s="346"/>
    </row>
    <row r="19" s="333" customFormat="1" ht="24" customHeight="1" spans="1:2">
      <c r="A19" s="342" t="s">
        <v>638</v>
      </c>
      <c r="B19" s="346"/>
    </row>
    <row r="20" s="333" customFormat="1" ht="24" customHeight="1" spans="1:2">
      <c r="A20" s="342" t="s">
        <v>639</v>
      </c>
      <c r="B20" s="344"/>
    </row>
    <row r="21" s="333" customFormat="1" ht="24" customHeight="1" spans="1:2">
      <c r="A21" s="347"/>
      <c r="B21" s="344"/>
    </row>
    <row r="22" s="332" customFormat="1" ht="24" customHeight="1" spans="1:2">
      <c r="A22" s="280" t="s">
        <v>640</v>
      </c>
      <c r="B22" s="345">
        <f>B4+B14</f>
        <v>120000</v>
      </c>
    </row>
    <row r="23" s="356" customFormat="1" ht="24" customHeight="1" spans="1:2">
      <c r="A23" s="334"/>
      <c r="B23" s="357"/>
    </row>
    <row r="24" ht="24" customHeight="1"/>
    <row r="25" ht="24" customHeight="1"/>
    <row r="26" ht="24" customHeight="1"/>
    <row r="27" ht="24" customHeight="1"/>
    <row r="28" ht="24" customHeight="1"/>
    <row r="29" ht="24" customHeight="1"/>
    <row r="30" ht="24" customHeight="1"/>
    <row r="31" ht="24" customHeight="1" spans="1:1">
      <c r="A31" s="355"/>
    </row>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sheetData>
  <mergeCells count="1">
    <mergeCell ref="A1:B1"/>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4"/>
  <sheetViews>
    <sheetView showGridLines="0" showZeros="0" view="pageBreakPreview" zoomScale="90" zoomScaleNormal="100" zoomScaleSheetLayoutView="90" workbookViewId="0">
      <pane ySplit="3" topLeftCell="A19" activePane="bottomLeft" state="frozen"/>
      <selection/>
      <selection pane="bottomLeft" activeCell="B17" sqref="B17"/>
    </sheetView>
  </sheetViews>
  <sheetFormatPr defaultColWidth="9" defaultRowHeight="15.95" customHeight="1" outlineLevelCol="1"/>
  <cols>
    <col min="1" max="1" width="60.625" style="334" customWidth="1"/>
    <col min="2" max="2" width="20.625" style="334" customWidth="1"/>
    <col min="3" max="3" width="11.875" style="334" customWidth="1"/>
    <col min="4" max="255" width="9" style="334"/>
    <col min="256" max="16384" width="9" style="125"/>
  </cols>
  <sheetData>
    <row r="1" s="330" customFormat="1" ht="42" customHeight="1" spans="1:2">
      <c r="A1" s="337" t="s">
        <v>641</v>
      </c>
      <c r="B1" s="338"/>
    </row>
    <row r="2" s="331" customFormat="1" ht="27" customHeight="1" spans="2:2">
      <c r="B2" s="339" t="s">
        <v>3</v>
      </c>
    </row>
    <row r="3" s="332" customFormat="1" ht="23" customHeight="1" spans="1:2">
      <c r="A3" s="280" t="s">
        <v>4</v>
      </c>
      <c r="B3" s="311" t="s">
        <v>5</v>
      </c>
    </row>
    <row r="4" s="332" customFormat="1" ht="23" customHeight="1" spans="1:2">
      <c r="A4" s="297" t="s">
        <v>642</v>
      </c>
      <c r="B4" s="353"/>
    </row>
    <row r="5" s="332" customFormat="1" ht="23" customHeight="1" spans="1:2">
      <c r="A5" s="138" t="s">
        <v>643</v>
      </c>
      <c r="B5" s="354"/>
    </row>
    <row r="6" s="332" customFormat="1" ht="23" customHeight="1" spans="1:2">
      <c r="A6" s="297" t="s">
        <v>644</v>
      </c>
      <c r="B6" s="353"/>
    </row>
    <row r="7" s="332" customFormat="1" ht="23" customHeight="1" spans="1:2">
      <c r="A7" s="138" t="s">
        <v>645</v>
      </c>
      <c r="B7" s="354"/>
    </row>
    <row r="8" s="332" customFormat="1" ht="23" customHeight="1" spans="1:2">
      <c r="A8" s="138" t="s">
        <v>646</v>
      </c>
      <c r="B8" s="354"/>
    </row>
    <row r="9" s="333" customFormat="1" ht="23" customHeight="1" spans="1:2">
      <c r="A9" s="138" t="s">
        <v>647</v>
      </c>
      <c r="B9" s="354"/>
    </row>
    <row r="10" s="332" customFormat="1" ht="23" customHeight="1" spans="1:2">
      <c r="A10" s="297" t="s">
        <v>648</v>
      </c>
      <c r="B10" s="353"/>
    </row>
    <row r="11" s="333" customFormat="1" ht="23" customHeight="1" spans="1:2">
      <c r="A11" s="138" t="s">
        <v>649</v>
      </c>
      <c r="B11" s="354"/>
    </row>
    <row r="12" s="333" customFormat="1" ht="23" customHeight="1" spans="1:2">
      <c r="A12" s="138" t="s">
        <v>650</v>
      </c>
      <c r="B12" s="354"/>
    </row>
    <row r="13" s="333" customFormat="1" ht="23" customHeight="1" spans="1:2">
      <c r="A13" s="138" t="s">
        <v>651</v>
      </c>
      <c r="B13" s="354"/>
    </row>
    <row r="14" s="332" customFormat="1" ht="23" customHeight="1" spans="1:2">
      <c r="A14" s="297" t="s">
        <v>652</v>
      </c>
      <c r="B14" s="353"/>
    </row>
    <row r="15" s="333" customFormat="1" ht="23" customHeight="1" spans="1:2">
      <c r="A15" s="138" t="s">
        <v>653</v>
      </c>
      <c r="B15" s="354"/>
    </row>
    <row r="16" s="332" customFormat="1" ht="23" customHeight="1" spans="1:2">
      <c r="A16" s="297" t="s">
        <v>654</v>
      </c>
      <c r="B16" s="353">
        <f>B17+B18+B19+B20+B21</f>
        <v>93600</v>
      </c>
    </row>
    <row r="17" s="333" customFormat="1" ht="23" customHeight="1" spans="1:2">
      <c r="A17" s="138" t="s">
        <v>655</v>
      </c>
      <c r="B17" s="354">
        <v>91250</v>
      </c>
    </row>
    <row r="18" s="333" customFormat="1" ht="23" customHeight="1" spans="1:2">
      <c r="A18" s="138" t="s">
        <v>656</v>
      </c>
      <c r="B18" s="354">
        <v>2000</v>
      </c>
    </row>
    <row r="19" s="333" customFormat="1" ht="23" customHeight="1" spans="1:2">
      <c r="A19" s="138" t="s">
        <v>657</v>
      </c>
      <c r="B19" s="354">
        <v>50</v>
      </c>
    </row>
    <row r="20" s="333" customFormat="1" ht="23" customHeight="1" spans="1:2">
      <c r="A20" s="138" t="s">
        <v>658</v>
      </c>
      <c r="B20" s="354">
        <v>200</v>
      </c>
    </row>
    <row r="21" s="333" customFormat="1" ht="23" customHeight="1" spans="1:2">
      <c r="A21" s="138" t="s">
        <v>659</v>
      </c>
      <c r="B21" s="354">
        <v>100</v>
      </c>
    </row>
    <row r="22" s="333" customFormat="1" ht="23" customHeight="1" spans="1:2">
      <c r="A22" s="138" t="s">
        <v>660</v>
      </c>
      <c r="B22" s="354"/>
    </row>
    <row r="23" s="333" customFormat="1" ht="23" customHeight="1" spans="1:2">
      <c r="A23" s="138" t="s">
        <v>661</v>
      </c>
      <c r="B23" s="354"/>
    </row>
    <row r="24" s="333" customFormat="1" ht="23" customHeight="1" spans="1:2">
      <c r="A24" s="138" t="s">
        <v>662</v>
      </c>
      <c r="B24" s="354"/>
    </row>
    <row r="25" s="333" customFormat="1" ht="23" customHeight="1" spans="1:2">
      <c r="A25" s="138" t="s">
        <v>663</v>
      </c>
      <c r="B25" s="354"/>
    </row>
    <row r="26" s="333" customFormat="1" ht="23" customHeight="1" spans="1:2">
      <c r="A26" s="138" t="s">
        <v>664</v>
      </c>
      <c r="B26" s="354"/>
    </row>
    <row r="27" s="332" customFormat="1" ht="23" customHeight="1" spans="1:2">
      <c r="A27" s="297" t="s">
        <v>665</v>
      </c>
      <c r="B27" s="353"/>
    </row>
    <row r="28" s="333" customFormat="1" ht="23" customHeight="1" spans="1:2">
      <c r="A28" s="138" t="s">
        <v>666</v>
      </c>
      <c r="B28" s="354"/>
    </row>
    <row r="29" s="333" customFormat="1" ht="23" customHeight="1" spans="1:2">
      <c r="A29" s="138" t="s">
        <v>667</v>
      </c>
      <c r="B29" s="354"/>
    </row>
    <row r="30" s="333" customFormat="1" ht="23" customHeight="1" spans="1:2">
      <c r="A30" s="138" t="s">
        <v>668</v>
      </c>
      <c r="B30" s="354"/>
    </row>
    <row r="31" s="333" customFormat="1" ht="23" customHeight="1" spans="1:2">
      <c r="A31" s="138" t="s">
        <v>669</v>
      </c>
      <c r="B31" s="354"/>
    </row>
    <row r="32" s="332" customFormat="1" ht="23" customHeight="1" spans="1:2">
      <c r="A32" s="297" t="s">
        <v>670</v>
      </c>
      <c r="B32" s="353"/>
    </row>
    <row r="33" s="333" customFormat="1" ht="23" customHeight="1" spans="1:2">
      <c r="A33" s="138" t="s">
        <v>671</v>
      </c>
      <c r="B33" s="354"/>
    </row>
    <row r="34" s="333" customFormat="1" ht="23" customHeight="1" spans="1:2">
      <c r="A34" s="138" t="s">
        <v>672</v>
      </c>
      <c r="B34" s="354"/>
    </row>
    <row r="35" s="333" customFormat="1" ht="23" customHeight="1" spans="1:2">
      <c r="A35" s="138" t="s">
        <v>673</v>
      </c>
      <c r="B35" s="354"/>
    </row>
    <row r="36" s="333" customFormat="1" ht="23" customHeight="1" spans="1:2">
      <c r="A36" s="138" t="s">
        <v>674</v>
      </c>
      <c r="B36" s="354"/>
    </row>
    <row r="37" s="333" customFormat="1" ht="23" customHeight="1" spans="1:2">
      <c r="A37" s="138" t="s">
        <v>675</v>
      </c>
      <c r="B37" s="354"/>
    </row>
    <row r="38" s="333" customFormat="1" ht="23" customHeight="1" spans="1:2">
      <c r="A38" s="138" t="s">
        <v>676</v>
      </c>
      <c r="B38" s="354"/>
    </row>
    <row r="39" s="332" customFormat="1" ht="23" customHeight="1" spans="1:2">
      <c r="A39" s="297" t="s">
        <v>677</v>
      </c>
      <c r="B39" s="353"/>
    </row>
    <row r="40" s="333" customFormat="1" ht="23" customHeight="1" spans="1:2">
      <c r="A40" s="138" t="s">
        <v>678</v>
      </c>
      <c r="B40" s="354"/>
    </row>
    <row r="41" s="332" customFormat="1" ht="23" customHeight="1" spans="1:2">
      <c r="A41" s="297" t="s">
        <v>679</v>
      </c>
      <c r="B41" s="353">
        <v>28</v>
      </c>
    </row>
    <row r="42" s="333" customFormat="1" ht="23" customHeight="1" spans="1:2">
      <c r="A42" s="138" t="s">
        <v>680</v>
      </c>
      <c r="B42" s="353"/>
    </row>
    <row r="43" s="333" customFormat="1" ht="23" customHeight="1" spans="1:2">
      <c r="A43" s="138" t="s">
        <v>681</v>
      </c>
      <c r="B43" s="353"/>
    </row>
    <row r="44" s="333" customFormat="1" ht="23" customHeight="1" spans="1:2">
      <c r="A44" s="138" t="s">
        <v>682</v>
      </c>
      <c r="B44" s="354">
        <v>28</v>
      </c>
    </row>
    <row r="45" s="332" customFormat="1" ht="23" customHeight="1" spans="1:2">
      <c r="A45" s="297" t="s">
        <v>683</v>
      </c>
      <c r="B45" s="353">
        <f>B46</f>
        <v>10300</v>
      </c>
    </row>
    <row r="46" s="333" customFormat="1" ht="23" customHeight="1" spans="1:2">
      <c r="A46" s="138" t="s">
        <v>684</v>
      </c>
      <c r="B46" s="354">
        <v>10300</v>
      </c>
    </row>
    <row r="47" s="332" customFormat="1" ht="23" customHeight="1" spans="1:2">
      <c r="A47" s="297" t="s">
        <v>685</v>
      </c>
      <c r="B47" s="353">
        <f>B48</f>
        <v>100</v>
      </c>
    </row>
    <row r="48" s="333" customFormat="1" ht="23" customHeight="1" spans="1:2">
      <c r="A48" s="138" t="s">
        <v>686</v>
      </c>
      <c r="B48" s="354">
        <v>100</v>
      </c>
    </row>
    <row r="49" s="332" customFormat="1" ht="23" customHeight="1" spans="1:2">
      <c r="A49" s="297" t="s">
        <v>687</v>
      </c>
      <c r="B49" s="353"/>
    </row>
    <row r="50" s="333" customFormat="1" ht="23" customHeight="1" spans="1:2">
      <c r="A50" s="347"/>
      <c r="B50" s="311"/>
    </row>
    <row r="51" s="333" customFormat="1" ht="23" customHeight="1" spans="1:2">
      <c r="A51" s="280" t="s">
        <v>688</v>
      </c>
      <c r="B51" s="345">
        <f>B16+B45+B47+B41</f>
        <v>104028</v>
      </c>
    </row>
    <row r="52" ht="24" customHeight="1"/>
    <row r="53" ht="24" customHeight="1"/>
    <row r="54" ht="24" customHeight="1"/>
    <row r="55" ht="24" customHeight="1" spans="1:1">
      <c r="A55" s="355"/>
    </row>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1">
    <mergeCell ref="A1:B1"/>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2"/>
  <sheetViews>
    <sheetView showZeros="0" view="pageBreakPreview" zoomScaleNormal="100" zoomScaleSheetLayoutView="100" workbookViewId="0">
      <selection activeCell="C8" sqref="C8"/>
    </sheetView>
  </sheetViews>
  <sheetFormatPr defaultColWidth="9" defaultRowHeight="14.25" outlineLevelCol="4"/>
  <cols>
    <col min="1" max="1" width="30.625" style="288" customWidth="1"/>
    <col min="2" max="2" width="12.625" style="289" customWidth="1"/>
    <col min="3" max="3" width="30.625" style="288" customWidth="1"/>
    <col min="4" max="4" width="12.625" style="348" customWidth="1"/>
    <col min="5" max="5" width="9.375" style="288"/>
    <col min="6" max="255" width="9" style="288"/>
    <col min="256" max="16384" width="9" style="125"/>
  </cols>
  <sheetData>
    <row r="1" s="284" customFormat="1" ht="42" customHeight="1" spans="1:4">
      <c r="A1" s="290" t="s">
        <v>689</v>
      </c>
      <c r="B1" s="291"/>
      <c r="C1" s="291"/>
      <c r="D1" s="291"/>
    </row>
    <row r="2" s="285" customFormat="1" ht="27" customHeight="1" spans="1:4">
      <c r="A2" s="292"/>
      <c r="B2" s="293"/>
      <c r="C2" s="292"/>
      <c r="D2" s="339" t="s">
        <v>3</v>
      </c>
    </row>
    <row r="3" s="286" customFormat="1" ht="30" customHeight="1" spans="1:4">
      <c r="A3" s="295" t="s">
        <v>67</v>
      </c>
      <c r="B3" s="296" t="s">
        <v>5</v>
      </c>
      <c r="C3" s="295" t="s">
        <v>68</v>
      </c>
      <c r="D3" s="296" t="s">
        <v>5</v>
      </c>
    </row>
    <row r="4" s="287" customFormat="1" ht="24" customHeight="1" spans="1:4">
      <c r="A4" s="297" t="s">
        <v>690</v>
      </c>
      <c r="B4" s="349">
        <v>120000</v>
      </c>
      <c r="C4" s="297" t="s">
        <v>691</v>
      </c>
      <c r="D4" s="349">
        <v>104028</v>
      </c>
    </row>
    <row r="5" s="287" customFormat="1" ht="24" customHeight="1" spans="1:4">
      <c r="A5" s="297" t="s">
        <v>71</v>
      </c>
      <c r="B5" s="349">
        <v>28</v>
      </c>
      <c r="C5" s="193" t="s">
        <v>72</v>
      </c>
      <c r="D5" s="349">
        <v>5000</v>
      </c>
    </row>
    <row r="6" s="287" customFormat="1" ht="24" customHeight="1" spans="1:4">
      <c r="A6" s="300" t="s">
        <v>73</v>
      </c>
      <c r="B6" s="301"/>
      <c r="C6" s="300" t="s">
        <v>74</v>
      </c>
      <c r="D6" s="301"/>
    </row>
    <row r="7" s="287" customFormat="1" ht="24" customHeight="1" spans="1:4">
      <c r="A7" s="300" t="s">
        <v>81</v>
      </c>
      <c r="B7" s="301">
        <v>28</v>
      </c>
      <c r="C7" s="300" t="s">
        <v>80</v>
      </c>
      <c r="D7" s="301">
        <v>5000</v>
      </c>
    </row>
    <row r="8" s="287" customFormat="1" ht="24" customHeight="1" spans="1:4">
      <c r="A8" s="300" t="s">
        <v>83</v>
      </c>
      <c r="B8" s="301"/>
      <c r="C8" s="350" t="s">
        <v>100</v>
      </c>
      <c r="D8" s="299">
        <v>11000</v>
      </c>
    </row>
    <row r="9" s="287" customFormat="1" ht="24" customHeight="1" spans="1:4">
      <c r="A9" s="300" t="s">
        <v>91</v>
      </c>
      <c r="B9" s="301"/>
      <c r="C9" s="300" t="s">
        <v>692</v>
      </c>
      <c r="D9" s="301">
        <v>11000</v>
      </c>
    </row>
    <row r="10" s="287" customFormat="1" ht="24" customHeight="1" spans="1:4">
      <c r="A10" s="305" t="s">
        <v>693</v>
      </c>
      <c r="B10" s="301"/>
      <c r="C10" s="351"/>
      <c r="D10" s="301"/>
    </row>
    <row r="11" s="287" customFormat="1" ht="24" customHeight="1" spans="1:4">
      <c r="A11" s="308"/>
      <c r="B11" s="199"/>
      <c r="C11" s="352"/>
      <c r="D11" s="306"/>
    </row>
    <row r="12" s="287" customFormat="1" ht="24" customHeight="1" spans="1:4">
      <c r="A12" s="140" t="s">
        <v>114</v>
      </c>
      <c r="B12" s="304">
        <v>120028</v>
      </c>
      <c r="C12" s="311" t="s">
        <v>115</v>
      </c>
      <c r="D12" s="304">
        <v>120028</v>
      </c>
    </row>
    <row r="13" s="287" customFormat="1" ht="24" customHeight="1" spans="1:4">
      <c r="A13" s="288"/>
      <c r="B13" s="289"/>
      <c r="C13" s="288"/>
      <c r="D13" s="348"/>
    </row>
    <row r="14" s="287" customFormat="1" ht="24" customHeight="1" spans="1:5">
      <c r="A14" s="288"/>
      <c r="B14" s="289"/>
      <c r="C14" s="288"/>
      <c r="D14" s="348"/>
      <c r="E14" s="310"/>
    </row>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spans="1:1">
      <c r="A25" s="287"/>
    </row>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sheetData>
  <mergeCells count="1">
    <mergeCell ref="A1:D1"/>
  </mergeCells>
  <printOptions horizontalCentered="1"/>
  <pageMargins left="0.590277777777778" right="0.590277777777778" top="0.786805555555556" bottom="0.786805555555556" header="0.5" footer="0.5"/>
  <pageSetup paperSize="9" scale="98"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84"/>
  <sheetViews>
    <sheetView showGridLines="0" showZeros="0" view="pageBreakPreview" zoomScale="85" zoomScaleNormal="100" zoomScaleSheetLayoutView="85" workbookViewId="0">
      <selection activeCell="B9" sqref="B9"/>
    </sheetView>
  </sheetViews>
  <sheetFormatPr defaultColWidth="8.125" defaultRowHeight="15.95" customHeight="1" outlineLevelCol="1"/>
  <cols>
    <col min="1" max="1" width="57.625" style="334" customWidth="1"/>
    <col min="2" max="2" width="25.625" style="334" customWidth="1"/>
    <col min="3" max="3" width="8.125" style="334"/>
    <col min="4" max="4" width="9.375" style="334" customWidth="1"/>
    <col min="5" max="255" width="8.125" style="334"/>
    <col min="256" max="16384" width="8.125" style="125"/>
  </cols>
  <sheetData>
    <row r="1" s="329" customFormat="1" ht="24" customHeight="1" spans="1:2">
      <c r="A1" s="335"/>
      <c r="B1" s="336"/>
    </row>
    <row r="2" s="330" customFormat="1" ht="42" customHeight="1" spans="1:2">
      <c r="A2" s="337" t="s">
        <v>694</v>
      </c>
      <c r="B2" s="338"/>
    </row>
    <row r="3" s="331" customFormat="1" ht="27" customHeight="1" spans="2:2">
      <c r="B3" s="339" t="s">
        <v>3</v>
      </c>
    </row>
    <row r="4" s="332" customFormat="1" ht="26" customHeight="1" spans="1:2">
      <c r="A4" s="280" t="s">
        <v>4</v>
      </c>
      <c r="B4" s="311" t="s">
        <v>5</v>
      </c>
    </row>
    <row r="5" s="332" customFormat="1" ht="24" customHeight="1" spans="1:2">
      <c r="A5" s="340" t="s">
        <v>623</v>
      </c>
      <c r="B5" s="341">
        <v>120000</v>
      </c>
    </row>
    <row r="6" s="333" customFormat="1" ht="24" customHeight="1" spans="1:2">
      <c r="A6" s="342" t="s">
        <v>624</v>
      </c>
      <c r="B6" s="343"/>
    </row>
    <row r="7" s="333" customFormat="1" ht="24" customHeight="1" spans="1:2">
      <c r="A7" s="342" t="s">
        <v>625</v>
      </c>
      <c r="B7" s="343"/>
    </row>
    <row r="8" s="333" customFormat="1" ht="24" customHeight="1" spans="1:2">
      <c r="A8" s="342" t="s">
        <v>626</v>
      </c>
      <c r="B8" s="343">
        <v>2000</v>
      </c>
    </row>
    <row r="9" s="333" customFormat="1" ht="24" customHeight="1" spans="1:2">
      <c r="A9" s="342" t="s">
        <v>627</v>
      </c>
      <c r="B9" s="343">
        <v>50</v>
      </c>
    </row>
    <row r="10" s="333" customFormat="1" ht="24" customHeight="1" spans="1:2">
      <c r="A10" s="342" t="s">
        <v>628</v>
      </c>
      <c r="B10" s="343">
        <v>117650</v>
      </c>
    </row>
    <row r="11" s="333" customFormat="1" ht="24" customHeight="1" spans="1:2">
      <c r="A11" s="342" t="s">
        <v>629</v>
      </c>
      <c r="B11" s="343"/>
    </row>
    <row r="12" s="333" customFormat="1" ht="24" customHeight="1" spans="1:2">
      <c r="A12" s="342" t="s">
        <v>630</v>
      </c>
      <c r="B12" s="344"/>
    </row>
    <row r="13" s="333" customFormat="1" ht="24" customHeight="1" spans="1:2">
      <c r="A13" s="342" t="s">
        <v>631</v>
      </c>
      <c r="B13" s="344">
        <v>200</v>
      </c>
    </row>
    <row r="14" s="333" customFormat="1" ht="24" customHeight="1" spans="1:2">
      <c r="A14" s="342" t="s">
        <v>632</v>
      </c>
      <c r="B14" s="344">
        <v>100</v>
      </c>
    </row>
    <row r="15" s="332" customFormat="1" ht="24" customHeight="1" spans="1:2">
      <c r="A15" s="340" t="s">
        <v>633</v>
      </c>
      <c r="B15" s="345"/>
    </row>
    <row r="16" s="333" customFormat="1" ht="24" customHeight="1" spans="1:2">
      <c r="A16" s="342" t="s">
        <v>634</v>
      </c>
      <c r="B16" s="346"/>
    </row>
    <row r="17" s="333" customFormat="1" ht="24" customHeight="1" spans="1:2">
      <c r="A17" s="342" t="s">
        <v>635</v>
      </c>
      <c r="B17" s="346"/>
    </row>
    <row r="18" s="333" customFormat="1" ht="24" customHeight="1" spans="1:2">
      <c r="A18" s="342" t="s">
        <v>636</v>
      </c>
      <c r="B18" s="344"/>
    </row>
    <row r="19" s="333" customFormat="1" ht="24" customHeight="1" spans="1:2">
      <c r="A19" s="342" t="s">
        <v>637</v>
      </c>
      <c r="B19" s="346"/>
    </row>
    <row r="20" s="333" customFormat="1" ht="24" customHeight="1" spans="1:2">
      <c r="A20" s="342" t="s">
        <v>638</v>
      </c>
      <c r="B20" s="346"/>
    </row>
    <row r="21" s="333" customFormat="1" ht="24" customHeight="1" spans="1:2">
      <c r="A21" s="342" t="s">
        <v>639</v>
      </c>
      <c r="B21" s="344"/>
    </row>
    <row r="22" s="333" customFormat="1" ht="24" customHeight="1" spans="1:2">
      <c r="A22" s="347"/>
      <c r="B22" s="344"/>
    </row>
    <row r="23" s="332" customFormat="1" ht="24" customHeight="1" spans="1:2">
      <c r="A23" s="280" t="s">
        <v>640</v>
      </c>
      <c r="B23" s="345">
        <v>120000</v>
      </c>
    </row>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sheetData>
  <mergeCells count="1">
    <mergeCell ref="A2:B2"/>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9"/>
  <sheetViews>
    <sheetView showZeros="0" view="pageBreakPreview" zoomScaleNormal="130" zoomScaleSheetLayoutView="100" workbookViewId="0">
      <selection activeCell="A7" sqref="A7"/>
    </sheetView>
  </sheetViews>
  <sheetFormatPr defaultColWidth="9" defaultRowHeight="14.25" outlineLevelCol="6"/>
  <cols>
    <col min="1" max="1" width="57.625" style="266" customWidth="1"/>
    <col min="2" max="2" width="25.625" style="269" customWidth="1"/>
    <col min="3" max="4" width="9" style="269"/>
    <col min="5" max="5" width="27.125" style="269" customWidth="1"/>
    <col min="6" max="6" width="11.5" style="269" customWidth="1"/>
    <col min="7" max="7" width="9" style="269"/>
    <col min="8" max="16384" width="9" style="266"/>
  </cols>
  <sheetData>
    <row r="1" s="264" customFormat="1" ht="42" customHeight="1" spans="1:2">
      <c r="A1" s="312" t="s">
        <v>695</v>
      </c>
      <c r="B1" s="312"/>
    </row>
    <row r="2" s="265" customFormat="1" ht="27" customHeight="1" spans="1:2">
      <c r="A2" s="272"/>
      <c r="B2" s="273" t="s">
        <v>3</v>
      </c>
    </row>
    <row r="3" s="266" customFormat="1" ht="27.95" customHeight="1" spans="1:7">
      <c r="A3" s="313" t="s">
        <v>4</v>
      </c>
      <c r="B3" s="275" t="s">
        <v>5</v>
      </c>
      <c r="C3" s="269"/>
      <c r="D3" s="269"/>
      <c r="E3" s="269"/>
      <c r="F3" s="269"/>
      <c r="G3" s="269"/>
    </row>
    <row r="4" s="266" customFormat="1" ht="24" customHeight="1" spans="1:7">
      <c r="A4" s="314" t="s">
        <v>696</v>
      </c>
      <c r="B4" s="277">
        <v>93500</v>
      </c>
      <c r="C4" s="269"/>
      <c r="D4" s="315">
        <v>212</v>
      </c>
      <c r="E4" s="316" t="s">
        <v>696</v>
      </c>
      <c r="F4" s="317">
        <v>89500</v>
      </c>
      <c r="G4" s="318">
        <f t="shared" ref="G4:G33" si="0">ROUND(F4,0)</f>
        <v>89500</v>
      </c>
    </row>
    <row r="5" s="266" customFormat="1" ht="24" customHeight="1" spans="1:7">
      <c r="A5" s="319" t="s">
        <v>655</v>
      </c>
      <c r="B5" s="279">
        <f>87150+4000</f>
        <v>91150</v>
      </c>
      <c r="C5" s="269"/>
      <c r="D5" s="320">
        <v>21208</v>
      </c>
      <c r="E5" s="321" t="s">
        <v>655</v>
      </c>
      <c r="F5" s="322">
        <v>87150</v>
      </c>
      <c r="G5" s="323">
        <f t="shared" si="0"/>
        <v>87150</v>
      </c>
    </row>
    <row r="6" s="266" customFormat="1" ht="24" customHeight="1" spans="1:7">
      <c r="A6" s="324" t="s">
        <v>697</v>
      </c>
      <c r="B6" s="279">
        <v>39026</v>
      </c>
      <c r="C6" s="269"/>
      <c r="D6" s="320">
        <v>2120801</v>
      </c>
      <c r="E6" s="325" t="s">
        <v>697</v>
      </c>
      <c r="F6" s="322">
        <v>39026</v>
      </c>
      <c r="G6" s="323">
        <f t="shared" si="0"/>
        <v>39026</v>
      </c>
    </row>
    <row r="7" s="266" customFormat="1" ht="24" customHeight="1" spans="1:7">
      <c r="A7" s="324" t="s">
        <v>698</v>
      </c>
      <c r="B7" s="279">
        <v>46104</v>
      </c>
      <c r="C7" s="269"/>
      <c r="D7" s="320">
        <v>2120802</v>
      </c>
      <c r="E7" s="325" t="s">
        <v>698</v>
      </c>
      <c r="F7" s="322">
        <v>46104</v>
      </c>
      <c r="G7" s="323">
        <f t="shared" si="0"/>
        <v>46104</v>
      </c>
    </row>
    <row r="8" s="266" customFormat="1" ht="24" customHeight="1" spans="1:7">
      <c r="A8" s="324" t="s">
        <v>699</v>
      </c>
      <c r="B8" s="279">
        <v>450</v>
      </c>
      <c r="C8" s="269"/>
      <c r="D8" s="320">
        <v>2120804</v>
      </c>
      <c r="E8" s="325" t="s">
        <v>699</v>
      </c>
      <c r="F8" s="326">
        <v>450</v>
      </c>
      <c r="G8" s="323">
        <f t="shared" si="0"/>
        <v>450</v>
      </c>
    </row>
    <row r="9" s="266" customFormat="1" ht="24" customHeight="1" spans="1:7">
      <c r="A9" s="324" t="s">
        <v>700</v>
      </c>
      <c r="B9" s="279">
        <f>1570+4000</f>
        <v>5570</v>
      </c>
      <c r="C9" s="269"/>
      <c r="D9" s="320">
        <v>2120899</v>
      </c>
      <c r="E9" s="325" t="s">
        <v>700</v>
      </c>
      <c r="F9" s="322">
        <v>1570</v>
      </c>
      <c r="G9" s="323">
        <f t="shared" si="0"/>
        <v>1570</v>
      </c>
    </row>
    <row r="10" s="266" customFormat="1" ht="24" customHeight="1" spans="1:7">
      <c r="A10" s="319" t="s">
        <v>656</v>
      </c>
      <c r="B10" s="279">
        <v>2000</v>
      </c>
      <c r="C10" s="269"/>
      <c r="D10" s="320">
        <v>21210</v>
      </c>
      <c r="E10" s="321" t="s">
        <v>656</v>
      </c>
      <c r="F10" s="322">
        <v>2000</v>
      </c>
      <c r="G10" s="323">
        <f t="shared" si="0"/>
        <v>2000</v>
      </c>
    </row>
    <row r="11" s="266" customFormat="1" ht="24" customHeight="1" spans="1:7">
      <c r="A11" s="324" t="s">
        <v>698</v>
      </c>
      <c r="B11" s="279">
        <v>2000</v>
      </c>
      <c r="C11" s="269"/>
      <c r="D11" s="320">
        <v>2121002</v>
      </c>
      <c r="E11" s="325" t="s">
        <v>698</v>
      </c>
      <c r="F11" s="322">
        <v>2000</v>
      </c>
      <c r="G11" s="323">
        <f t="shared" si="0"/>
        <v>2000</v>
      </c>
    </row>
    <row r="12" s="266" customFormat="1" ht="24" customHeight="1" spans="1:7">
      <c r="A12" s="319" t="s">
        <v>657</v>
      </c>
      <c r="B12" s="279">
        <v>50</v>
      </c>
      <c r="C12" s="269"/>
      <c r="D12" s="320">
        <v>21211</v>
      </c>
      <c r="E12" s="321" t="s">
        <v>657</v>
      </c>
      <c r="F12" s="326">
        <v>50</v>
      </c>
      <c r="G12" s="323">
        <f t="shared" si="0"/>
        <v>50</v>
      </c>
    </row>
    <row r="13" s="266" customFormat="1" ht="24" customHeight="1" spans="1:7">
      <c r="A13" s="319" t="s">
        <v>658</v>
      </c>
      <c r="B13" s="279">
        <v>200</v>
      </c>
      <c r="C13" s="269"/>
      <c r="D13" s="320">
        <v>21213</v>
      </c>
      <c r="E13" s="321" t="s">
        <v>658</v>
      </c>
      <c r="F13" s="326">
        <v>200</v>
      </c>
      <c r="G13" s="323">
        <f t="shared" si="0"/>
        <v>200</v>
      </c>
    </row>
    <row r="14" s="266" customFormat="1" ht="24" customHeight="1" spans="1:7">
      <c r="A14" s="324" t="s">
        <v>701</v>
      </c>
      <c r="B14" s="279">
        <v>200</v>
      </c>
      <c r="C14" s="269"/>
      <c r="D14" s="320">
        <v>2121301</v>
      </c>
      <c r="E14" s="325" t="s">
        <v>701</v>
      </c>
      <c r="F14" s="326">
        <v>200</v>
      </c>
      <c r="G14" s="323">
        <f t="shared" si="0"/>
        <v>200</v>
      </c>
    </row>
    <row r="15" s="266" customFormat="1" ht="24" customHeight="1" spans="1:7">
      <c r="A15" s="319" t="s">
        <v>659</v>
      </c>
      <c r="B15" s="279">
        <v>100</v>
      </c>
      <c r="C15" s="269"/>
      <c r="D15" s="320">
        <v>21214</v>
      </c>
      <c r="E15" s="321" t="s">
        <v>659</v>
      </c>
      <c r="F15" s="326">
        <v>100</v>
      </c>
      <c r="G15" s="323">
        <f t="shared" si="0"/>
        <v>100</v>
      </c>
    </row>
    <row r="16" ht="24" customHeight="1" spans="1:7">
      <c r="A16" s="324" t="s">
        <v>702</v>
      </c>
      <c r="B16" s="279">
        <v>100</v>
      </c>
      <c r="D16" s="320">
        <v>2121499</v>
      </c>
      <c r="E16" s="325" t="s">
        <v>702</v>
      </c>
      <c r="F16" s="326">
        <v>100</v>
      </c>
      <c r="G16" s="323">
        <f t="shared" si="0"/>
        <v>100</v>
      </c>
    </row>
    <row r="17" ht="24" customHeight="1" spans="1:7">
      <c r="A17" s="314" t="s">
        <v>703</v>
      </c>
      <c r="B17" s="277">
        <v>28</v>
      </c>
      <c r="D17" s="315">
        <v>229</v>
      </c>
      <c r="E17" s="316" t="s">
        <v>703</v>
      </c>
      <c r="F17" s="327">
        <v>28</v>
      </c>
      <c r="G17" s="318">
        <f t="shared" si="0"/>
        <v>28</v>
      </c>
    </row>
    <row r="18" ht="24" customHeight="1" spans="1:7">
      <c r="A18" s="319" t="s">
        <v>682</v>
      </c>
      <c r="B18" s="279">
        <v>28</v>
      </c>
      <c r="D18" s="320">
        <v>22960</v>
      </c>
      <c r="E18" s="321" t="s">
        <v>682</v>
      </c>
      <c r="F18" s="326">
        <v>28</v>
      </c>
      <c r="G18" s="323">
        <f t="shared" si="0"/>
        <v>28</v>
      </c>
    </row>
    <row r="19" ht="24" customHeight="1" spans="1:7">
      <c r="A19" s="324" t="s">
        <v>704</v>
      </c>
      <c r="B19" s="279">
        <v>27</v>
      </c>
      <c r="D19" s="320">
        <v>2296002</v>
      </c>
      <c r="E19" s="325" t="s">
        <v>704</v>
      </c>
      <c r="F19" s="326">
        <v>27.11</v>
      </c>
      <c r="G19" s="323">
        <f t="shared" si="0"/>
        <v>27</v>
      </c>
    </row>
    <row r="20" ht="24" customHeight="1" spans="1:7">
      <c r="A20" s="324" t="s">
        <v>705</v>
      </c>
      <c r="B20" s="279">
        <v>1</v>
      </c>
      <c r="D20" s="320">
        <v>2296003</v>
      </c>
      <c r="E20" s="325" t="s">
        <v>705</v>
      </c>
      <c r="F20" s="326">
        <v>0.89</v>
      </c>
      <c r="G20" s="323">
        <f t="shared" si="0"/>
        <v>1</v>
      </c>
    </row>
    <row r="21" ht="24" customHeight="1" spans="1:7">
      <c r="A21" s="314" t="s">
        <v>706</v>
      </c>
      <c r="B21" s="277">
        <v>11000</v>
      </c>
      <c r="D21" s="315">
        <v>231</v>
      </c>
      <c r="E21" s="316" t="s">
        <v>706</v>
      </c>
      <c r="F21" s="317">
        <v>11000</v>
      </c>
      <c r="G21" s="318">
        <f t="shared" si="0"/>
        <v>11000</v>
      </c>
    </row>
    <row r="22" ht="24" customHeight="1" spans="1:7">
      <c r="A22" s="319" t="s">
        <v>692</v>
      </c>
      <c r="B22" s="279">
        <v>11000</v>
      </c>
      <c r="D22" s="320">
        <v>23104</v>
      </c>
      <c r="E22" s="321" t="s">
        <v>692</v>
      </c>
      <c r="F22" s="322">
        <v>11000</v>
      </c>
      <c r="G22" s="323">
        <f t="shared" si="0"/>
        <v>11000</v>
      </c>
    </row>
    <row r="23" ht="24" customHeight="1" spans="1:7">
      <c r="A23" s="324" t="s">
        <v>707</v>
      </c>
      <c r="B23" s="279">
        <v>10000</v>
      </c>
      <c r="D23" s="320">
        <v>2310431</v>
      </c>
      <c r="E23" s="325" t="s">
        <v>707</v>
      </c>
      <c r="F23" s="322">
        <v>10000</v>
      </c>
      <c r="G23" s="323">
        <f t="shared" si="0"/>
        <v>10000</v>
      </c>
    </row>
    <row r="24" ht="24" customHeight="1" spans="1:7">
      <c r="A24" s="324" t="s">
        <v>708</v>
      </c>
      <c r="B24" s="279">
        <v>1000</v>
      </c>
      <c r="D24" s="320">
        <v>2310498</v>
      </c>
      <c r="E24" s="325" t="s">
        <v>708</v>
      </c>
      <c r="F24" s="322">
        <v>1000</v>
      </c>
      <c r="G24" s="323">
        <f t="shared" si="0"/>
        <v>1000</v>
      </c>
    </row>
    <row r="25" ht="24" customHeight="1" spans="1:7">
      <c r="A25" s="314" t="s">
        <v>709</v>
      </c>
      <c r="B25" s="277">
        <v>10400</v>
      </c>
      <c r="D25" s="315">
        <v>232</v>
      </c>
      <c r="E25" s="316" t="s">
        <v>709</v>
      </c>
      <c r="F25" s="317">
        <v>10400</v>
      </c>
      <c r="G25" s="318">
        <f t="shared" si="0"/>
        <v>10400</v>
      </c>
    </row>
    <row r="26" ht="24" customHeight="1" spans="1:7">
      <c r="A26" s="319" t="s">
        <v>684</v>
      </c>
      <c r="B26" s="279">
        <v>10400</v>
      </c>
      <c r="D26" s="320">
        <v>23204</v>
      </c>
      <c r="E26" s="321" t="s">
        <v>684</v>
      </c>
      <c r="F26" s="322">
        <v>10400</v>
      </c>
      <c r="G26" s="323">
        <f t="shared" si="0"/>
        <v>10400</v>
      </c>
    </row>
    <row r="27" ht="24" customHeight="1" spans="1:7">
      <c r="A27" s="324" t="s">
        <v>710</v>
      </c>
      <c r="B27" s="279">
        <v>900</v>
      </c>
      <c r="D27" s="320">
        <v>2320411</v>
      </c>
      <c r="E27" s="325" t="s">
        <v>710</v>
      </c>
      <c r="F27" s="326">
        <v>900</v>
      </c>
      <c r="G27" s="323">
        <f t="shared" si="0"/>
        <v>900</v>
      </c>
    </row>
    <row r="28" ht="24" customHeight="1" spans="1:7">
      <c r="A28" s="324" t="s">
        <v>711</v>
      </c>
      <c r="B28" s="279">
        <v>300</v>
      </c>
      <c r="D28" s="320">
        <v>2320431</v>
      </c>
      <c r="E28" s="325" t="s">
        <v>711</v>
      </c>
      <c r="F28" s="326">
        <v>300</v>
      </c>
      <c r="G28" s="323">
        <f t="shared" si="0"/>
        <v>300</v>
      </c>
    </row>
    <row r="29" ht="24" customHeight="1" spans="1:7">
      <c r="A29" s="324" t="s">
        <v>712</v>
      </c>
      <c r="B29" s="279">
        <v>1300</v>
      </c>
      <c r="D29" s="320">
        <v>2320433</v>
      </c>
      <c r="E29" s="325" t="s">
        <v>712</v>
      </c>
      <c r="F29" s="322">
        <v>1300</v>
      </c>
      <c r="G29" s="323">
        <f t="shared" si="0"/>
        <v>1300</v>
      </c>
    </row>
    <row r="30" ht="24" customHeight="1" spans="1:7">
      <c r="A30" s="324" t="s">
        <v>713</v>
      </c>
      <c r="B30" s="279">
        <v>7900</v>
      </c>
      <c r="D30" s="320">
        <v>2320498</v>
      </c>
      <c r="E30" s="325" t="s">
        <v>713</v>
      </c>
      <c r="F30" s="322">
        <v>7900</v>
      </c>
      <c r="G30" s="323">
        <f t="shared" si="0"/>
        <v>7900</v>
      </c>
    </row>
    <row r="31" ht="24" customHeight="1" spans="1:7">
      <c r="A31" s="314" t="s">
        <v>714</v>
      </c>
      <c r="B31" s="277">
        <v>100</v>
      </c>
      <c r="D31" s="320"/>
      <c r="E31" s="316" t="s">
        <v>714</v>
      </c>
      <c r="F31" s="327">
        <v>100</v>
      </c>
      <c r="G31" s="318">
        <f t="shared" si="0"/>
        <v>100</v>
      </c>
    </row>
    <row r="32" ht="24" customHeight="1" spans="1:7">
      <c r="A32" s="319" t="s">
        <v>686</v>
      </c>
      <c r="B32" s="279">
        <v>100</v>
      </c>
      <c r="D32" s="320">
        <v>23304</v>
      </c>
      <c r="E32" s="321" t="s">
        <v>686</v>
      </c>
      <c r="F32" s="326">
        <v>100</v>
      </c>
      <c r="G32" s="323">
        <f t="shared" si="0"/>
        <v>100</v>
      </c>
    </row>
    <row r="33" ht="24" customHeight="1" spans="1:7">
      <c r="A33" s="324" t="s">
        <v>715</v>
      </c>
      <c r="B33" s="279">
        <v>100</v>
      </c>
      <c r="D33" s="320">
        <v>2330498</v>
      </c>
      <c r="E33" s="325" t="s">
        <v>715</v>
      </c>
      <c r="F33" s="326">
        <v>100</v>
      </c>
      <c r="G33" s="323">
        <f t="shared" si="0"/>
        <v>100</v>
      </c>
    </row>
    <row r="34" ht="24" customHeight="1" spans="1:2">
      <c r="A34" s="280" t="s">
        <v>716</v>
      </c>
      <c r="B34" s="328">
        <v>115028</v>
      </c>
    </row>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sheetData>
  <mergeCells count="1">
    <mergeCell ref="A1:B1"/>
  </mergeCells>
  <printOptions horizontalCentered="1"/>
  <pageMargins left="0.590277777777778" right="0.590277777777778" top="0.786805555555556" bottom="0.786805555555556" header="0.5" footer="0.5"/>
  <pageSetup paperSize="9" scale="75"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0"/>
  <sheetViews>
    <sheetView showZeros="0" view="pageBreakPreview" zoomScaleNormal="100" zoomScaleSheetLayoutView="100" workbookViewId="0">
      <selection activeCell="C8" sqref="C8"/>
    </sheetView>
  </sheetViews>
  <sheetFormatPr defaultColWidth="9" defaultRowHeight="14.25" outlineLevelCol="5"/>
  <cols>
    <col min="1" max="1" width="30.625" style="288" customWidth="1"/>
    <col min="2" max="2" width="12.625" style="289" customWidth="1"/>
    <col min="3" max="3" width="30.625" style="288" customWidth="1"/>
    <col min="4" max="4" width="12.625" style="289" customWidth="1"/>
    <col min="5" max="16384" width="9" style="288"/>
  </cols>
  <sheetData>
    <row r="1" s="284" customFormat="1" ht="42" customHeight="1" spans="1:4">
      <c r="A1" s="290" t="s">
        <v>689</v>
      </c>
      <c r="B1" s="291"/>
      <c r="C1" s="291"/>
      <c r="D1" s="291"/>
    </row>
    <row r="2" s="285" customFormat="1" ht="27" customHeight="1" spans="1:4">
      <c r="A2" s="292"/>
      <c r="B2" s="293"/>
      <c r="C2" s="294" t="s">
        <v>3</v>
      </c>
      <c r="D2" s="294"/>
    </row>
    <row r="3" s="286" customFormat="1" ht="30" customHeight="1" spans="1:4">
      <c r="A3" s="295" t="s">
        <v>67</v>
      </c>
      <c r="B3" s="296" t="s">
        <v>5</v>
      </c>
      <c r="C3" s="295" t="s">
        <v>68</v>
      </c>
      <c r="D3" s="296" t="s">
        <v>5</v>
      </c>
    </row>
    <row r="4" s="287" customFormat="1" ht="24" customHeight="1" spans="1:4">
      <c r="A4" s="297" t="s">
        <v>690</v>
      </c>
      <c r="B4" s="298">
        <v>120000</v>
      </c>
      <c r="C4" s="297" t="s">
        <v>691</v>
      </c>
      <c r="D4" s="298">
        <v>104028</v>
      </c>
    </row>
    <row r="5" s="287" customFormat="1" ht="24" customHeight="1" spans="1:4">
      <c r="A5" s="297" t="s">
        <v>71</v>
      </c>
      <c r="B5" s="299"/>
      <c r="C5" s="297" t="s">
        <v>72</v>
      </c>
      <c r="D5" s="299">
        <v>5000</v>
      </c>
    </row>
    <row r="6" s="287" customFormat="1" ht="24" customHeight="1" spans="1:4">
      <c r="A6" s="300" t="s">
        <v>73</v>
      </c>
      <c r="B6" s="301"/>
      <c r="C6" s="302" t="s">
        <v>468</v>
      </c>
      <c r="D6" s="301"/>
    </row>
    <row r="7" s="287" customFormat="1" ht="24" customHeight="1" spans="1:4">
      <c r="A7" s="300" t="s">
        <v>471</v>
      </c>
      <c r="B7" s="301"/>
      <c r="C7" s="302" t="s">
        <v>74</v>
      </c>
      <c r="D7" s="301"/>
    </row>
    <row r="8" s="287" customFormat="1" ht="24" customHeight="1" spans="1:4">
      <c r="A8" s="300" t="s">
        <v>81</v>
      </c>
      <c r="B8" s="301">
        <v>28</v>
      </c>
      <c r="C8" s="302" t="s">
        <v>80</v>
      </c>
      <c r="D8" s="301">
        <v>5000</v>
      </c>
    </row>
    <row r="9" s="287" customFormat="1" ht="24" customHeight="1" spans="1:4">
      <c r="A9" s="300" t="s">
        <v>83</v>
      </c>
      <c r="B9" s="301"/>
      <c r="C9" s="302" t="s">
        <v>474</v>
      </c>
      <c r="D9" s="301"/>
    </row>
    <row r="10" s="287" customFormat="1" ht="24" customHeight="1" spans="1:4">
      <c r="A10" s="300" t="s">
        <v>91</v>
      </c>
      <c r="B10" s="301"/>
      <c r="C10" s="303" t="s">
        <v>100</v>
      </c>
      <c r="D10" s="304">
        <v>11000</v>
      </c>
    </row>
    <row r="11" s="287" customFormat="1" ht="24" customHeight="1" spans="1:4">
      <c r="A11" s="305" t="s">
        <v>693</v>
      </c>
      <c r="B11" s="301"/>
      <c r="C11" s="300" t="s">
        <v>692</v>
      </c>
      <c r="D11" s="306">
        <v>11000</v>
      </c>
    </row>
    <row r="12" s="287" customFormat="1" ht="24" customHeight="1" spans="1:6">
      <c r="A12" s="307"/>
      <c r="B12" s="299"/>
      <c r="C12" s="308"/>
      <c r="D12" s="309"/>
      <c r="E12" s="310"/>
      <c r="F12" s="310"/>
    </row>
    <row r="13" s="287" customFormat="1" ht="24" customHeight="1" spans="1:6">
      <c r="A13" s="311" t="s">
        <v>114</v>
      </c>
      <c r="B13" s="299">
        <v>120028</v>
      </c>
      <c r="C13" s="311" t="s">
        <v>115</v>
      </c>
      <c r="D13" s="299">
        <v>120028</v>
      </c>
      <c r="E13" s="310"/>
      <c r="F13" s="310"/>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spans="1:1">
      <c r="A28" s="287"/>
    </row>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sheetData>
  <mergeCells count="2">
    <mergeCell ref="A1:D1"/>
    <mergeCell ref="C2:D2"/>
  </mergeCells>
  <printOptions horizontalCentered="1"/>
  <pageMargins left="0.590277777777778" right="0.590277777777778" top="0.786805555555556" bottom="0.786805555555556" header="0.5" footer="0.5"/>
  <pageSetup paperSize="9" scale="98"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U92"/>
  <sheetViews>
    <sheetView showZeros="0" view="pageBreakPreview" zoomScaleNormal="100" zoomScaleSheetLayoutView="100" workbookViewId="0">
      <selection activeCell="B13" sqref="B13"/>
    </sheetView>
  </sheetViews>
  <sheetFormatPr defaultColWidth="9" defaultRowHeight="14.25"/>
  <cols>
    <col min="1" max="1" width="57.625" style="266" customWidth="1"/>
    <col min="2" max="2" width="25.625" style="269" customWidth="1"/>
    <col min="3" max="16384" width="9" style="266"/>
  </cols>
  <sheetData>
    <row r="1" s="264" customFormat="1" ht="60" customHeight="1" spans="1:2">
      <c r="A1" s="270" t="s">
        <v>717</v>
      </c>
      <c r="B1" s="271"/>
    </row>
    <row r="2" s="265" customFormat="1" ht="27" customHeight="1" spans="1:2">
      <c r="A2" s="272"/>
      <c r="B2" s="273" t="s">
        <v>3</v>
      </c>
    </row>
    <row r="3" s="266" customFormat="1" ht="25" customHeight="1" spans="1:2">
      <c r="A3" s="274" t="s">
        <v>718</v>
      </c>
      <c r="B3" s="275" t="s">
        <v>5</v>
      </c>
    </row>
    <row r="4" s="267" customFormat="1" ht="24" customHeight="1" spans="1:203">
      <c r="A4" s="276" t="s">
        <v>719</v>
      </c>
      <c r="B4" s="277">
        <v>0</v>
      </c>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c r="DM4" s="266"/>
      <c r="DN4" s="266"/>
      <c r="DO4" s="266"/>
      <c r="DP4" s="266"/>
      <c r="DQ4" s="266"/>
      <c r="DR4" s="266"/>
      <c r="DS4" s="266"/>
      <c r="DT4" s="266"/>
      <c r="DU4" s="266"/>
      <c r="DV4" s="266"/>
      <c r="DW4" s="266"/>
      <c r="DX4" s="266"/>
      <c r="DY4" s="266"/>
      <c r="DZ4" s="266"/>
      <c r="EA4" s="266"/>
      <c r="EB4" s="266"/>
      <c r="EC4" s="266"/>
      <c r="ED4" s="266"/>
      <c r="EE4" s="266"/>
      <c r="EF4" s="266"/>
      <c r="EG4" s="266"/>
      <c r="EH4" s="266"/>
      <c r="EI4" s="266"/>
      <c r="EJ4" s="266"/>
      <c r="EK4" s="266"/>
      <c r="EL4" s="266"/>
      <c r="EM4" s="266"/>
      <c r="EN4" s="266"/>
      <c r="EO4" s="266"/>
      <c r="EP4" s="266"/>
      <c r="EQ4" s="266"/>
      <c r="ER4" s="266"/>
      <c r="ES4" s="266"/>
      <c r="ET4" s="266"/>
      <c r="EU4" s="266"/>
      <c r="EV4" s="266"/>
      <c r="EW4" s="266"/>
      <c r="EX4" s="266"/>
      <c r="EY4" s="266"/>
      <c r="EZ4" s="266"/>
      <c r="FA4" s="266"/>
      <c r="FB4" s="266"/>
      <c r="FC4" s="266"/>
      <c r="FD4" s="266"/>
      <c r="FE4" s="266"/>
      <c r="FF4" s="266"/>
      <c r="FG4" s="266"/>
      <c r="FH4" s="266"/>
      <c r="FI4" s="266"/>
      <c r="FJ4" s="266"/>
      <c r="FK4" s="266"/>
      <c r="FL4" s="266"/>
      <c r="FM4" s="266"/>
      <c r="FN4" s="266"/>
      <c r="FO4" s="266"/>
      <c r="FP4" s="266"/>
      <c r="FQ4" s="266"/>
      <c r="FR4" s="266"/>
      <c r="FS4" s="266"/>
      <c r="FT4" s="266"/>
      <c r="FU4" s="266"/>
      <c r="FV4" s="266"/>
      <c r="FW4" s="266"/>
      <c r="FX4" s="266"/>
      <c r="FY4" s="266"/>
      <c r="FZ4" s="266"/>
      <c r="GA4" s="266"/>
      <c r="GB4" s="266"/>
      <c r="GC4" s="266"/>
      <c r="GD4" s="266"/>
      <c r="GE4" s="266"/>
      <c r="GF4" s="266"/>
      <c r="GG4" s="266"/>
      <c r="GH4" s="266"/>
      <c r="GI4" s="266"/>
      <c r="GJ4" s="266"/>
      <c r="GK4" s="266"/>
      <c r="GL4" s="266"/>
      <c r="GM4" s="266"/>
      <c r="GN4" s="266"/>
      <c r="GO4" s="266"/>
      <c r="GP4" s="266"/>
      <c r="GQ4" s="266"/>
      <c r="GR4" s="266"/>
      <c r="GS4" s="266"/>
      <c r="GT4" s="266"/>
      <c r="GU4" s="266"/>
    </row>
    <row r="5" s="267" customFormat="1" ht="24" customHeight="1" spans="1:203">
      <c r="A5" s="278" t="s">
        <v>720</v>
      </c>
      <c r="B5" s="279"/>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c r="DM5" s="266"/>
      <c r="DN5" s="266"/>
      <c r="DO5" s="266"/>
      <c r="DP5" s="266"/>
      <c r="DQ5" s="266"/>
      <c r="DR5" s="266"/>
      <c r="DS5" s="266"/>
      <c r="DT5" s="266"/>
      <c r="DU5" s="266"/>
      <c r="DV5" s="266"/>
      <c r="DW5" s="266"/>
      <c r="DX5" s="266"/>
      <c r="DY5" s="266"/>
      <c r="DZ5" s="266"/>
      <c r="EA5" s="266"/>
      <c r="EB5" s="266"/>
      <c r="EC5" s="266"/>
      <c r="ED5" s="266"/>
      <c r="EE5" s="266"/>
      <c r="EF5" s="266"/>
      <c r="EG5" s="266"/>
      <c r="EH5" s="266"/>
      <c r="EI5" s="266"/>
      <c r="EJ5" s="266"/>
      <c r="EK5" s="266"/>
      <c r="EL5" s="266"/>
      <c r="EM5" s="266"/>
      <c r="EN5" s="266"/>
      <c r="EO5" s="266"/>
      <c r="EP5" s="266"/>
      <c r="EQ5" s="266"/>
      <c r="ER5" s="266"/>
      <c r="ES5" s="266"/>
      <c r="ET5" s="266"/>
      <c r="EU5" s="266"/>
      <c r="EV5" s="266"/>
      <c r="EW5" s="266"/>
      <c r="EX5" s="266"/>
      <c r="EY5" s="266"/>
      <c r="EZ5" s="266"/>
      <c r="FA5" s="266"/>
      <c r="FB5" s="266"/>
      <c r="FC5" s="266"/>
      <c r="FD5" s="266"/>
      <c r="FE5" s="266"/>
      <c r="FF5" s="266"/>
      <c r="FG5" s="266"/>
      <c r="FH5" s="266"/>
      <c r="FI5" s="266"/>
      <c r="FJ5" s="266"/>
      <c r="FK5" s="266"/>
      <c r="FL5" s="266"/>
      <c r="FM5" s="266"/>
      <c r="FN5" s="266"/>
      <c r="FO5" s="266"/>
      <c r="FP5" s="266"/>
      <c r="FQ5" s="266"/>
      <c r="FR5" s="266"/>
      <c r="FS5" s="266"/>
      <c r="FT5" s="266"/>
      <c r="FU5" s="266"/>
      <c r="FV5" s="266"/>
      <c r="FW5" s="266"/>
      <c r="FX5" s="266"/>
      <c r="FY5" s="266"/>
      <c r="FZ5" s="266"/>
      <c r="GA5" s="266"/>
      <c r="GB5" s="266"/>
      <c r="GC5" s="266"/>
      <c r="GD5" s="266"/>
      <c r="GE5" s="266"/>
      <c r="GF5" s="266"/>
      <c r="GG5" s="266"/>
      <c r="GH5" s="266"/>
      <c r="GI5" s="266"/>
      <c r="GJ5" s="266"/>
      <c r="GK5" s="266"/>
      <c r="GL5" s="266"/>
      <c r="GM5" s="266"/>
      <c r="GN5" s="266"/>
      <c r="GO5" s="266"/>
      <c r="GP5" s="266"/>
      <c r="GQ5" s="266"/>
      <c r="GR5" s="266"/>
      <c r="GS5" s="266"/>
      <c r="GT5" s="266"/>
      <c r="GU5" s="266"/>
    </row>
    <row r="6" s="267" customFormat="1" ht="24" customHeight="1" spans="1:203">
      <c r="A6" s="278" t="s">
        <v>721</v>
      </c>
      <c r="B6" s="279"/>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c r="DD6" s="266"/>
      <c r="DE6" s="266"/>
      <c r="DF6" s="266"/>
      <c r="DG6" s="266"/>
      <c r="DH6" s="266"/>
      <c r="DI6" s="266"/>
      <c r="DJ6" s="266"/>
      <c r="DK6" s="266"/>
      <c r="DL6" s="266"/>
      <c r="DM6" s="266"/>
      <c r="DN6" s="266"/>
      <c r="DO6" s="266"/>
      <c r="DP6" s="266"/>
      <c r="DQ6" s="266"/>
      <c r="DR6" s="266"/>
      <c r="DS6" s="266"/>
      <c r="DT6" s="266"/>
      <c r="DU6" s="266"/>
      <c r="DV6" s="266"/>
      <c r="DW6" s="266"/>
      <c r="DX6" s="266"/>
      <c r="DY6" s="266"/>
      <c r="DZ6" s="266"/>
      <c r="EA6" s="266"/>
      <c r="EB6" s="266"/>
      <c r="EC6" s="266"/>
      <c r="ED6" s="266"/>
      <c r="EE6" s="266"/>
      <c r="EF6" s="266"/>
      <c r="EG6" s="266"/>
      <c r="EH6" s="266"/>
      <c r="EI6" s="266"/>
      <c r="EJ6" s="266"/>
      <c r="EK6" s="266"/>
      <c r="EL6" s="266"/>
      <c r="EM6" s="266"/>
      <c r="EN6" s="266"/>
      <c r="EO6" s="266"/>
      <c r="EP6" s="266"/>
      <c r="EQ6" s="266"/>
      <c r="ER6" s="266"/>
      <c r="ES6" s="266"/>
      <c r="ET6" s="266"/>
      <c r="EU6" s="266"/>
      <c r="EV6" s="266"/>
      <c r="EW6" s="266"/>
      <c r="EX6" s="266"/>
      <c r="EY6" s="266"/>
      <c r="EZ6" s="266"/>
      <c r="FA6" s="266"/>
      <c r="FB6" s="266"/>
      <c r="FC6" s="266"/>
      <c r="FD6" s="266"/>
      <c r="FE6" s="266"/>
      <c r="FF6" s="266"/>
      <c r="FG6" s="266"/>
      <c r="FH6" s="266"/>
      <c r="FI6" s="266"/>
      <c r="FJ6" s="266"/>
      <c r="FK6" s="266"/>
      <c r="FL6" s="266"/>
      <c r="FM6" s="266"/>
      <c r="FN6" s="266"/>
      <c r="FO6" s="266"/>
      <c r="FP6" s="266"/>
      <c r="FQ6" s="266"/>
      <c r="FR6" s="266"/>
      <c r="FS6" s="266"/>
      <c r="FT6" s="266"/>
      <c r="FU6" s="266"/>
      <c r="FV6" s="266"/>
      <c r="FW6" s="266"/>
      <c r="FX6" s="266"/>
      <c r="FY6" s="266"/>
      <c r="FZ6" s="266"/>
      <c r="GA6" s="266"/>
      <c r="GB6" s="266"/>
      <c r="GC6" s="266"/>
      <c r="GD6" s="266"/>
      <c r="GE6" s="266"/>
      <c r="GF6" s="266"/>
      <c r="GG6" s="266"/>
      <c r="GH6" s="266"/>
      <c r="GI6" s="266"/>
      <c r="GJ6" s="266"/>
      <c r="GK6" s="266"/>
      <c r="GL6" s="266"/>
      <c r="GM6" s="266"/>
      <c r="GN6" s="266"/>
      <c r="GO6" s="266"/>
      <c r="GP6" s="266"/>
      <c r="GQ6" s="266"/>
      <c r="GR6" s="266"/>
      <c r="GS6" s="266"/>
      <c r="GT6" s="266"/>
      <c r="GU6" s="266"/>
    </row>
    <row r="7" s="268" customFormat="1" ht="24" customHeight="1" spans="1:203">
      <c r="A7" s="278"/>
      <c r="B7" s="279"/>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c r="DF7" s="266"/>
      <c r="DG7" s="266"/>
      <c r="DH7" s="266"/>
      <c r="DI7" s="266"/>
      <c r="DJ7" s="266"/>
      <c r="DK7" s="266"/>
      <c r="DL7" s="266"/>
      <c r="DM7" s="266"/>
      <c r="DN7" s="266"/>
      <c r="DO7" s="266"/>
      <c r="DP7" s="266"/>
      <c r="DQ7" s="266"/>
      <c r="DR7" s="266"/>
      <c r="DS7" s="266"/>
      <c r="DT7" s="266"/>
      <c r="DU7" s="266"/>
      <c r="DV7" s="266"/>
      <c r="DW7" s="266"/>
      <c r="DX7" s="266"/>
      <c r="DY7" s="266"/>
      <c r="DZ7" s="266"/>
      <c r="EA7" s="266"/>
      <c r="EB7" s="266"/>
      <c r="EC7" s="266"/>
      <c r="ED7" s="266"/>
      <c r="EE7" s="266"/>
      <c r="EF7" s="266"/>
      <c r="EG7" s="266"/>
      <c r="EH7" s="266"/>
      <c r="EI7" s="266"/>
      <c r="EJ7" s="266"/>
      <c r="EK7" s="266"/>
      <c r="EL7" s="266"/>
      <c r="EM7" s="266"/>
      <c r="EN7" s="266"/>
      <c r="EO7" s="266"/>
      <c r="EP7" s="266"/>
      <c r="EQ7" s="266"/>
      <c r="ER7" s="266"/>
      <c r="ES7" s="266"/>
      <c r="ET7" s="266"/>
      <c r="EU7" s="266"/>
      <c r="EV7" s="266"/>
      <c r="EW7" s="266"/>
      <c r="EX7" s="266"/>
      <c r="EY7" s="266"/>
      <c r="EZ7" s="266"/>
      <c r="FA7" s="266"/>
      <c r="FB7" s="266"/>
      <c r="FC7" s="266"/>
      <c r="FD7" s="266"/>
      <c r="FE7" s="266"/>
      <c r="FF7" s="266"/>
      <c r="FG7" s="266"/>
      <c r="FH7" s="266"/>
      <c r="FI7" s="266"/>
      <c r="FJ7" s="266"/>
      <c r="FK7" s="266"/>
      <c r="FL7" s="266"/>
      <c r="FM7" s="266"/>
      <c r="FN7" s="266"/>
      <c r="FO7" s="266"/>
      <c r="FP7" s="266"/>
      <c r="FQ7" s="266"/>
      <c r="FR7" s="266"/>
      <c r="FS7" s="266"/>
      <c r="FT7" s="266"/>
      <c r="FU7" s="266"/>
      <c r="FV7" s="266"/>
      <c r="FW7" s="266"/>
      <c r="FX7" s="266"/>
      <c r="FY7" s="266"/>
      <c r="FZ7" s="266"/>
      <c r="GA7" s="266"/>
      <c r="GB7" s="266"/>
      <c r="GC7" s="266"/>
      <c r="GD7" s="266"/>
      <c r="GE7" s="266"/>
      <c r="GF7" s="266"/>
      <c r="GG7" s="266"/>
      <c r="GH7" s="266"/>
      <c r="GI7" s="266"/>
      <c r="GJ7" s="266"/>
      <c r="GK7" s="266"/>
      <c r="GL7" s="266"/>
      <c r="GM7" s="266"/>
      <c r="GN7" s="266"/>
      <c r="GO7" s="266"/>
      <c r="GP7" s="266"/>
      <c r="GQ7" s="266"/>
      <c r="GR7" s="266"/>
      <c r="GS7" s="266"/>
      <c r="GT7" s="266"/>
      <c r="GU7" s="266"/>
    </row>
    <row r="8" s="268" customFormat="1" ht="24" customHeight="1" spans="1:203">
      <c r="A8" s="278"/>
      <c r="B8" s="279"/>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c r="DF8" s="266"/>
      <c r="DG8" s="266"/>
      <c r="DH8" s="266"/>
      <c r="DI8" s="266"/>
      <c r="DJ8" s="266"/>
      <c r="DK8" s="266"/>
      <c r="DL8" s="266"/>
      <c r="DM8" s="266"/>
      <c r="DN8" s="266"/>
      <c r="DO8" s="266"/>
      <c r="DP8" s="266"/>
      <c r="DQ8" s="266"/>
      <c r="DR8" s="266"/>
      <c r="DS8" s="266"/>
      <c r="DT8" s="266"/>
      <c r="DU8" s="266"/>
      <c r="DV8" s="266"/>
      <c r="DW8" s="266"/>
      <c r="DX8" s="266"/>
      <c r="DY8" s="266"/>
      <c r="DZ8" s="266"/>
      <c r="EA8" s="266"/>
      <c r="EB8" s="266"/>
      <c r="EC8" s="266"/>
      <c r="ED8" s="266"/>
      <c r="EE8" s="266"/>
      <c r="EF8" s="266"/>
      <c r="EG8" s="266"/>
      <c r="EH8" s="266"/>
      <c r="EI8" s="266"/>
      <c r="EJ8" s="266"/>
      <c r="EK8" s="266"/>
      <c r="EL8" s="266"/>
      <c r="EM8" s="266"/>
      <c r="EN8" s="266"/>
      <c r="EO8" s="266"/>
      <c r="EP8" s="266"/>
      <c r="EQ8" s="266"/>
      <c r="ER8" s="266"/>
      <c r="ES8" s="266"/>
      <c r="ET8" s="266"/>
      <c r="EU8" s="266"/>
      <c r="EV8" s="266"/>
      <c r="EW8" s="266"/>
      <c r="EX8" s="266"/>
      <c r="EY8" s="266"/>
      <c r="EZ8" s="266"/>
      <c r="FA8" s="266"/>
      <c r="FB8" s="266"/>
      <c r="FC8" s="266"/>
      <c r="FD8" s="266"/>
      <c r="FE8" s="266"/>
      <c r="FF8" s="266"/>
      <c r="FG8" s="266"/>
      <c r="FH8" s="266"/>
      <c r="FI8" s="266"/>
      <c r="FJ8" s="266"/>
      <c r="FK8" s="266"/>
      <c r="FL8" s="266"/>
      <c r="FM8" s="266"/>
      <c r="FN8" s="266"/>
      <c r="FO8" s="266"/>
      <c r="FP8" s="266"/>
      <c r="FQ8" s="266"/>
      <c r="FR8" s="266"/>
      <c r="FS8" s="266"/>
      <c r="FT8" s="266"/>
      <c r="FU8" s="266"/>
      <c r="FV8" s="266"/>
      <c r="FW8" s="266"/>
      <c r="FX8" s="266"/>
      <c r="FY8" s="266"/>
      <c r="FZ8" s="266"/>
      <c r="GA8" s="266"/>
      <c r="GB8" s="266"/>
      <c r="GC8" s="266"/>
      <c r="GD8" s="266"/>
      <c r="GE8" s="266"/>
      <c r="GF8" s="266"/>
      <c r="GG8" s="266"/>
      <c r="GH8" s="266"/>
      <c r="GI8" s="266"/>
      <c r="GJ8" s="266"/>
      <c r="GK8" s="266"/>
      <c r="GL8" s="266"/>
      <c r="GM8" s="266"/>
      <c r="GN8" s="266"/>
      <c r="GO8" s="266"/>
      <c r="GP8" s="266"/>
      <c r="GQ8" s="266"/>
      <c r="GR8" s="266"/>
      <c r="GS8" s="266"/>
      <c r="GT8" s="266"/>
      <c r="GU8" s="266"/>
    </row>
    <row r="9" s="266" customFormat="1" ht="24" customHeight="1" spans="1:2">
      <c r="A9" s="280" t="s">
        <v>34</v>
      </c>
      <c r="B9" s="281">
        <v>0</v>
      </c>
    </row>
    <row r="10" s="266" customFormat="1" ht="24" customHeight="1" spans="1:2">
      <c r="A10" s="282" t="s">
        <v>722</v>
      </c>
      <c r="B10" s="283"/>
    </row>
    <row r="11" s="266" customFormat="1" ht="24" customHeight="1" spans="2:2">
      <c r="B11" s="269"/>
    </row>
    <row r="12" s="266" customFormat="1" ht="24" customHeight="1" spans="2:2">
      <c r="B12" s="269"/>
    </row>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sheetData>
  <mergeCells count="1">
    <mergeCell ref="A1:B1"/>
  </mergeCells>
  <printOptions horizontalCentered="1"/>
  <pageMargins left="0.590277777777778" right="0.590277777777778" top="0.786805555555556" bottom="0.786805555555556" header="0.5" footer="0.5"/>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7"/>
  <sheetViews>
    <sheetView showZeros="0" view="pageBreakPreview" zoomScaleNormal="100" zoomScaleSheetLayoutView="100" workbookViewId="0">
      <selection activeCell="G16" sqref="G16"/>
    </sheetView>
  </sheetViews>
  <sheetFormatPr defaultColWidth="8.875" defaultRowHeight="14.25" outlineLevelCol="3"/>
  <cols>
    <col min="1" max="1" width="48.125" style="252" customWidth="1"/>
    <col min="2" max="4" width="11.25" style="252" customWidth="1"/>
    <col min="5" max="23" width="9" style="252"/>
    <col min="24" max="16384" width="8.875" style="252"/>
  </cols>
  <sheetData>
    <row r="1" s="246" customFormat="1" ht="42" customHeight="1" spans="1:4">
      <c r="A1" s="219" t="s">
        <v>723</v>
      </c>
      <c r="B1" s="219"/>
      <c r="C1" s="219"/>
      <c r="D1" s="219"/>
    </row>
    <row r="2" s="260" customFormat="1" ht="27" customHeight="1" spans="1:4">
      <c r="A2" s="247"/>
      <c r="C2" s="255" t="s">
        <v>724</v>
      </c>
      <c r="D2" s="255"/>
    </row>
    <row r="3" s="251" customFormat="1" ht="30" customHeight="1" spans="1:4">
      <c r="A3" s="222" t="s">
        <v>725</v>
      </c>
      <c r="B3" s="223" t="s">
        <v>726</v>
      </c>
      <c r="C3" s="192" t="s">
        <v>727</v>
      </c>
      <c r="D3" s="192" t="s">
        <v>728</v>
      </c>
    </row>
    <row r="4" s="251" customFormat="1" ht="23.5" customHeight="1" spans="1:4">
      <c r="A4" s="224" t="s">
        <v>729</v>
      </c>
      <c r="B4" s="184"/>
      <c r="C4" s="194">
        <v>1050</v>
      </c>
      <c r="D4" s="225"/>
    </row>
    <row r="5" s="251" customFormat="1" ht="23.5" customHeight="1" spans="1:4">
      <c r="A5" s="226" t="s">
        <v>730</v>
      </c>
      <c r="B5" s="184"/>
      <c r="C5" s="194"/>
      <c r="D5" s="225"/>
    </row>
    <row r="6" s="250" customFormat="1" ht="23.5" customHeight="1" spans="1:4">
      <c r="A6" s="226" t="s">
        <v>731</v>
      </c>
      <c r="B6" s="228"/>
      <c r="C6" s="181">
        <v>1050</v>
      </c>
      <c r="D6" s="227"/>
    </row>
    <row r="7" s="250" customFormat="1" ht="23.5" customHeight="1" spans="1:4">
      <c r="A7" s="224" t="s">
        <v>732</v>
      </c>
      <c r="B7" s="230"/>
      <c r="C7" s="194"/>
      <c r="D7" s="225"/>
    </row>
    <row r="8" s="250" customFormat="1" ht="23.5" customHeight="1" spans="1:4">
      <c r="A8" s="226" t="s">
        <v>733</v>
      </c>
      <c r="B8" s="228"/>
      <c r="C8" s="181"/>
      <c r="D8" s="227"/>
    </row>
    <row r="9" s="250" customFormat="1" ht="23.5" customHeight="1" spans="1:4">
      <c r="A9" s="226" t="s">
        <v>734</v>
      </c>
      <c r="B9" s="228"/>
      <c r="C9" s="181"/>
      <c r="D9" s="229"/>
    </row>
    <row r="10" s="250" customFormat="1" ht="23.5" customHeight="1" spans="1:4">
      <c r="A10" s="226" t="s">
        <v>735</v>
      </c>
      <c r="B10" s="228"/>
      <c r="C10" s="181"/>
      <c r="D10" s="227"/>
    </row>
    <row r="11" s="250" customFormat="1" ht="23.5" customHeight="1" spans="1:4">
      <c r="A11" s="232" t="s">
        <v>736</v>
      </c>
      <c r="B11" s="228"/>
      <c r="C11" s="181"/>
      <c r="D11" s="227"/>
    </row>
    <row r="12" s="250" customFormat="1" ht="23.5" customHeight="1" spans="1:4">
      <c r="A12" s="224" t="s">
        <v>737</v>
      </c>
      <c r="B12" s="184"/>
      <c r="C12" s="194"/>
      <c r="D12" s="225"/>
    </row>
    <row r="13" s="250" customFormat="1" ht="23.5" customHeight="1" spans="1:4">
      <c r="A13" s="226" t="s">
        <v>738</v>
      </c>
      <c r="B13" s="228"/>
      <c r="C13" s="181"/>
      <c r="D13" s="227"/>
    </row>
    <row r="14" s="250" customFormat="1" ht="23.5" customHeight="1" spans="1:4">
      <c r="A14" s="226" t="s">
        <v>739</v>
      </c>
      <c r="B14" s="228"/>
      <c r="C14" s="181"/>
      <c r="D14" s="227"/>
    </row>
    <row r="15" s="250" customFormat="1" ht="23.5" customHeight="1" spans="1:4">
      <c r="A15" s="224" t="s">
        <v>740</v>
      </c>
      <c r="B15" s="184"/>
      <c r="C15" s="194">
        <v>220</v>
      </c>
      <c r="D15" s="225"/>
    </row>
    <row r="16" s="250" customFormat="1" ht="23.5" customHeight="1" spans="1:4">
      <c r="A16" s="234" t="s">
        <v>741</v>
      </c>
      <c r="B16" s="261"/>
      <c r="C16" s="181"/>
      <c r="D16" s="227"/>
    </row>
    <row r="17" s="250" customFormat="1" ht="23.5" customHeight="1" spans="1:4">
      <c r="A17" s="262" t="s">
        <v>742</v>
      </c>
      <c r="B17" s="261"/>
      <c r="C17" s="181">
        <v>220</v>
      </c>
      <c r="D17" s="227"/>
    </row>
    <row r="18" s="250" customFormat="1" ht="23.5" customHeight="1" spans="1:4">
      <c r="A18" s="224" t="s">
        <v>743</v>
      </c>
      <c r="B18" s="184"/>
      <c r="C18" s="194"/>
      <c r="D18" s="225"/>
    </row>
    <row r="19" s="250" customFormat="1" ht="23.5" customHeight="1" spans="1:4">
      <c r="A19" s="226" t="s">
        <v>744</v>
      </c>
      <c r="B19" s="228"/>
      <c r="C19" s="263"/>
      <c r="D19" s="227"/>
    </row>
    <row r="20" ht="23.5" customHeight="1" spans="1:4">
      <c r="A20" s="196"/>
      <c r="B20" s="228"/>
      <c r="C20" s="181"/>
      <c r="D20" s="225"/>
    </row>
    <row r="21" ht="23.5" customHeight="1" spans="1:4">
      <c r="A21" s="236" t="s">
        <v>745</v>
      </c>
      <c r="B21" s="230">
        <v>0</v>
      </c>
      <c r="C21" s="230">
        <v>1270</v>
      </c>
      <c r="D21" s="212"/>
    </row>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sheetData>
  <mergeCells count="2">
    <mergeCell ref="A1:D1"/>
    <mergeCell ref="C2:D2"/>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2"/>
  <sheetViews>
    <sheetView showZeros="0" view="pageBreakPreview" zoomScaleNormal="100" zoomScaleSheetLayoutView="100" workbookViewId="0">
      <selection activeCell="D19" sqref="D19"/>
    </sheetView>
  </sheetViews>
  <sheetFormatPr defaultColWidth="8.875" defaultRowHeight="14.25" outlineLevelCol="3"/>
  <cols>
    <col min="1" max="1" width="45.5" style="252" customWidth="1"/>
    <col min="2" max="3" width="12.875" style="252" customWidth="1"/>
    <col min="4" max="4" width="12.875" style="204" customWidth="1"/>
    <col min="5" max="20" width="9" style="252"/>
    <col min="21" max="16384" width="8.875" style="252"/>
  </cols>
  <sheetData>
    <row r="1" s="246" customFormat="1" ht="42" customHeight="1" spans="1:4">
      <c r="A1" s="253" t="s">
        <v>746</v>
      </c>
      <c r="B1" s="254"/>
      <c r="C1" s="254"/>
      <c r="D1" s="254"/>
    </row>
    <row r="2" s="247" customFormat="1" ht="27" customHeight="1" spans="2:4">
      <c r="B2" s="255" t="s">
        <v>724</v>
      </c>
      <c r="C2" s="255"/>
      <c r="D2" s="255"/>
    </row>
    <row r="3" s="248" customFormat="1" ht="30" customHeight="1" spans="1:4">
      <c r="A3" s="174" t="s">
        <v>718</v>
      </c>
      <c r="B3" s="192" t="s">
        <v>726</v>
      </c>
      <c r="C3" s="192" t="s">
        <v>727</v>
      </c>
      <c r="D3" s="192" t="s">
        <v>728</v>
      </c>
    </row>
    <row r="4" s="248" customFormat="1" ht="24" customHeight="1" spans="1:4">
      <c r="A4" s="195" t="s">
        <v>747</v>
      </c>
      <c r="B4" s="184"/>
      <c r="C4" s="184"/>
      <c r="D4" s="182"/>
    </row>
    <row r="5" s="248" customFormat="1" ht="24" customHeight="1" spans="1:4">
      <c r="A5" s="207" t="s">
        <v>748</v>
      </c>
      <c r="B5" s="184"/>
      <c r="C5" s="184"/>
      <c r="D5" s="182"/>
    </row>
    <row r="6" s="249" customFormat="1" ht="24" customHeight="1" spans="1:4">
      <c r="A6" s="208" t="s">
        <v>749</v>
      </c>
      <c r="B6" s="180"/>
      <c r="C6" s="180"/>
      <c r="D6" s="209"/>
    </row>
    <row r="7" s="249" customFormat="1" ht="24" customHeight="1" spans="1:4">
      <c r="A7" s="208" t="s">
        <v>750</v>
      </c>
      <c r="B7" s="180"/>
      <c r="C7" s="180"/>
      <c r="D7" s="209"/>
    </row>
    <row r="8" s="248" customFormat="1" ht="24" customHeight="1" spans="1:4">
      <c r="A8" s="208" t="s">
        <v>751</v>
      </c>
      <c r="B8" s="180"/>
      <c r="C8" s="180"/>
      <c r="D8" s="209"/>
    </row>
    <row r="9" s="249" customFormat="1" ht="24" customHeight="1" spans="1:4">
      <c r="A9" s="195" t="s">
        <v>752</v>
      </c>
      <c r="B9" s="184"/>
      <c r="C9" s="184">
        <v>889</v>
      </c>
      <c r="D9" s="182"/>
    </row>
    <row r="10" s="249" customFormat="1" ht="24" customHeight="1" spans="1:4">
      <c r="A10" s="208" t="s">
        <v>753</v>
      </c>
      <c r="B10" s="180"/>
      <c r="C10" s="180"/>
      <c r="D10" s="209"/>
    </row>
    <row r="11" s="250" customFormat="1" ht="24" customHeight="1" spans="1:4">
      <c r="A11" s="208" t="s">
        <v>754</v>
      </c>
      <c r="B11" s="180"/>
      <c r="C11" s="180"/>
      <c r="D11" s="209"/>
    </row>
    <row r="12" s="250" customFormat="1" ht="24" customHeight="1" spans="1:4">
      <c r="A12" s="208" t="s">
        <v>755</v>
      </c>
      <c r="B12" s="180"/>
      <c r="C12" s="180"/>
      <c r="D12" s="209"/>
    </row>
    <row r="13" s="250" customFormat="1" ht="24" customHeight="1" spans="1:4">
      <c r="A13" s="179" t="s">
        <v>756</v>
      </c>
      <c r="B13" s="210"/>
      <c r="C13" s="180">
        <v>889</v>
      </c>
      <c r="D13" s="211"/>
    </row>
    <row r="14" s="251" customFormat="1" ht="24" customHeight="1" spans="1:4">
      <c r="A14" s="195" t="s">
        <v>757</v>
      </c>
      <c r="B14" s="184"/>
      <c r="C14" s="184"/>
      <c r="D14" s="182"/>
    </row>
    <row r="15" s="250" customFormat="1" ht="24" customHeight="1" spans="1:4">
      <c r="A15" s="208" t="s">
        <v>758</v>
      </c>
      <c r="B15" s="210"/>
      <c r="C15" s="180"/>
      <c r="D15" s="211"/>
    </row>
    <row r="16" s="251" customFormat="1" ht="24" customHeight="1" spans="1:4">
      <c r="A16" s="195" t="s">
        <v>759</v>
      </c>
      <c r="B16" s="184">
        <v>164</v>
      </c>
      <c r="C16" s="184"/>
      <c r="D16" s="211"/>
    </row>
    <row r="17" s="250" customFormat="1" ht="24" customHeight="1" spans="1:4">
      <c r="A17" s="179" t="s">
        <v>760</v>
      </c>
      <c r="B17" s="180">
        <v>164</v>
      </c>
      <c r="C17" s="180"/>
      <c r="D17" s="211"/>
    </row>
    <row r="18" s="250" customFormat="1" ht="24" customHeight="1" spans="1:4">
      <c r="A18" s="178"/>
      <c r="B18" s="180"/>
      <c r="C18" s="181"/>
      <c r="D18" s="211"/>
    </row>
    <row r="19" s="250" customFormat="1" ht="24" customHeight="1" spans="1:4">
      <c r="A19" s="183" t="s">
        <v>761</v>
      </c>
      <c r="B19" s="184">
        <v>164</v>
      </c>
      <c r="C19" s="184">
        <v>889</v>
      </c>
      <c r="D19" s="212">
        <f>C19/B19</f>
        <v>5.42073170731707</v>
      </c>
    </row>
    <row r="20" ht="24" customHeight="1" spans="2:3">
      <c r="B20" s="256"/>
      <c r="C20" s="256"/>
    </row>
    <row r="21" ht="24" customHeight="1" spans="2:3">
      <c r="B21" s="256"/>
      <c r="C21" s="256"/>
    </row>
    <row r="22" ht="24" customHeight="1" spans="2:3">
      <c r="B22" s="257"/>
      <c r="C22" s="257"/>
    </row>
    <row r="23" ht="24" customHeight="1" spans="2:3">
      <c r="B23" s="257"/>
      <c r="C23" s="257"/>
    </row>
    <row r="24" ht="24" customHeight="1" spans="2:3">
      <c r="B24" s="257"/>
      <c r="C24" s="257"/>
    </row>
    <row r="25" ht="24" customHeight="1" spans="1:3">
      <c r="A25" s="258"/>
      <c r="B25" s="257"/>
      <c r="C25" s="257"/>
    </row>
    <row r="26" ht="24" customHeight="1" spans="2:3">
      <c r="B26" s="257"/>
      <c r="C26" s="257"/>
    </row>
    <row r="27" ht="24" customHeight="1" spans="2:3">
      <c r="B27" s="257"/>
      <c r="C27" s="257"/>
    </row>
    <row r="28" ht="24" customHeight="1" spans="2:3">
      <c r="B28" s="257"/>
      <c r="C28" s="257"/>
    </row>
    <row r="29" ht="24" customHeight="1" spans="2:3">
      <c r="B29" s="257"/>
      <c r="C29" s="257"/>
    </row>
    <row r="30" ht="24" customHeight="1" spans="2:3">
      <c r="B30" s="257"/>
      <c r="C30" s="257"/>
    </row>
    <row r="31" ht="24" customHeight="1" spans="1:3">
      <c r="A31" s="259"/>
      <c r="B31" s="256"/>
      <c r="C31" s="256"/>
    </row>
    <row r="32" ht="24" customHeight="1" spans="2:3">
      <c r="B32" s="256"/>
      <c r="C32" s="256"/>
    </row>
    <row r="33" ht="24" customHeight="1" spans="2:3">
      <c r="B33" s="257"/>
      <c r="C33" s="257"/>
    </row>
    <row r="34" ht="24" customHeight="1" spans="2:3">
      <c r="B34" s="257"/>
      <c r="C34" s="257"/>
    </row>
    <row r="35" ht="24" customHeight="1" spans="2:3">
      <c r="B35" s="256"/>
      <c r="C35" s="256"/>
    </row>
    <row r="36" ht="24" customHeight="1" spans="2:3">
      <c r="B36" s="257"/>
      <c r="C36" s="257"/>
    </row>
    <row r="37" ht="24" customHeight="1" spans="1:3">
      <c r="A37" s="259"/>
      <c r="B37" s="256"/>
      <c r="C37" s="256"/>
    </row>
    <row r="38" ht="24" customHeight="1" spans="2:3">
      <c r="B38" s="256"/>
      <c r="C38" s="256"/>
    </row>
    <row r="39" ht="24" customHeight="1" spans="2:3">
      <c r="B39" s="257"/>
      <c r="C39" s="257"/>
    </row>
    <row r="40" ht="24" customHeight="1" spans="2:3">
      <c r="B40" s="257"/>
      <c r="C40" s="257"/>
    </row>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sheetData>
  <mergeCells count="2">
    <mergeCell ref="A1:D1"/>
    <mergeCell ref="B2:D2"/>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4"/>
  <sheetViews>
    <sheetView showZeros="0" view="pageBreakPreview" zoomScaleNormal="100" zoomScaleSheetLayoutView="100" workbookViewId="0">
      <selection activeCell="F8" sqref="F8"/>
    </sheetView>
  </sheetViews>
  <sheetFormatPr defaultColWidth="8.875" defaultRowHeight="14.25" outlineLevelCol="3"/>
  <cols>
    <col min="1" max="1" width="28.625" style="188" customWidth="1"/>
    <col min="2" max="2" width="12.625" style="188" customWidth="1"/>
    <col min="3" max="3" width="28.625" style="188" customWidth="1"/>
    <col min="4" max="4" width="16.625" style="188" customWidth="1"/>
    <col min="5" max="24" width="9" style="188"/>
    <col min="25" max="16384" width="8.875" style="188"/>
  </cols>
  <sheetData>
    <row r="1" s="185" customFormat="1" ht="55" customHeight="1" spans="1:4">
      <c r="A1" s="241" t="s">
        <v>762</v>
      </c>
      <c r="B1" s="242"/>
      <c r="C1" s="242"/>
      <c r="D1" s="242"/>
    </row>
    <row r="2" s="186" customFormat="1" ht="27" customHeight="1" spans="2:4">
      <c r="B2" s="190"/>
      <c r="C2" s="190"/>
      <c r="D2" s="190" t="s">
        <v>3</v>
      </c>
    </row>
    <row r="3" s="187" customFormat="1" ht="30" customHeight="1" spans="1:4">
      <c r="A3" s="191" t="s">
        <v>67</v>
      </c>
      <c r="B3" s="192" t="s">
        <v>5</v>
      </c>
      <c r="C3" s="191" t="s">
        <v>68</v>
      </c>
      <c r="D3" s="192" t="s">
        <v>5</v>
      </c>
    </row>
    <row r="4" s="187" customFormat="1" ht="24" customHeight="1" spans="1:4">
      <c r="A4" s="193" t="s">
        <v>763</v>
      </c>
      <c r="B4" s="194">
        <v>1270</v>
      </c>
      <c r="C4" s="195" t="s">
        <v>764</v>
      </c>
      <c r="D4" s="194">
        <v>889</v>
      </c>
    </row>
    <row r="5" s="187" customFormat="1" ht="24" customHeight="1" spans="1:4">
      <c r="A5" s="193" t="s">
        <v>71</v>
      </c>
      <c r="B5" s="194"/>
      <c r="C5" s="193" t="s">
        <v>72</v>
      </c>
      <c r="D5" s="243">
        <v>381</v>
      </c>
    </row>
    <row r="6" ht="24" customHeight="1" spans="1:4">
      <c r="A6" s="196" t="s">
        <v>765</v>
      </c>
      <c r="B6" s="181"/>
      <c r="C6" s="196" t="s">
        <v>766</v>
      </c>
      <c r="D6" s="244"/>
    </row>
    <row r="7" ht="24" customHeight="1" spans="1:4">
      <c r="A7" s="196" t="s">
        <v>767</v>
      </c>
      <c r="B7" s="181"/>
      <c r="C7" s="197" t="s">
        <v>768</v>
      </c>
      <c r="D7" s="244">
        <v>381</v>
      </c>
    </row>
    <row r="8" ht="24" customHeight="1" spans="1:4">
      <c r="A8" s="198"/>
      <c r="B8" s="199"/>
      <c r="C8" s="200"/>
      <c r="D8" s="245"/>
    </row>
    <row r="9" ht="24" customHeight="1" spans="1:4">
      <c r="A9" s="201" t="s">
        <v>114</v>
      </c>
      <c r="B9" s="194">
        <v>1270</v>
      </c>
      <c r="C9" s="201" t="s">
        <v>115</v>
      </c>
      <c r="D9" s="194">
        <v>1270</v>
      </c>
    </row>
    <row r="10" ht="24" customHeight="1"/>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1">
    <mergeCell ref="A1:D1"/>
  </mergeCells>
  <printOptions horizontalCentered="1"/>
  <pageMargins left="0.590277777777778" right="0.590277777777778" top="0.786805555555556" bottom="0.786805555555556" header="0.5" footer="0.5"/>
  <pageSetup paperSize="9" scale="98" fitToHeight="0"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A92"/>
  <sheetViews>
    <sheetView showZeros="0" view="pageBreakPreview" zoomScaleNormal="100" zoomScaleSheetLayoutView="100" topLeftCell="A4" workbookViewId="0">
      <selection activeCell="D20" sqref="D20"/>
    </sheetView>
  </sheetViews>
  <sheetFormatPr defaultColWidth="8.875" defaultRowHeight="14.25"/>
  <cols>
    <col min="1" max="1" width="44.875" style="216" customWidth="1"/>
    <col min="2" max="3" width="12.5" style="217" customWidth="1"/>
    <col min="4" max="4" width="16.25" style="218" customWidth="1"/>
    <col min="5" max="19" width="9" style="217"/>
    <col min="20" max="211" width="8.875" style="217"/>
    <col min="212" max="234" width="9" style="217"/>
    <col min="235" max="243" width="9" style="204"/>
    <col min="244" max="16384" width="8.875" style="204"/>
  </cols>
  <sheetData>
    <row r="1" s="213" customFormat="1" ht="42" customHeight="1" spans="1:235">
      <c r="A1" s="219" t="s">
        <v>769</v>
      </c>
      <c r="B1" s="219"/>
      <c r="C1" s="219"/>
      <c r="D1" s="220"/>
      <c r="IA1" s="202"/>
    </row>
    <row r="2" s="206" customFormat="1" ht="27" customHeight="1" spans="1:235">
      <c r="A2" s="221"/>
      <c r="B2" s="173"/>
      <c r="C2" s="173"/>
      <c r="D2" s="173" t="s">
        <v>724</v>
      </c>
      <c r="IA2" s="173"/>
    </row>
    <row r="3" s="214" customFormat="1" ht="30" customHeight="1" spans="1:235">
      <c r="A3" s="222" t="s">
        <v>725</v>
      </c>
      <c r="B3" s="223" t="s">
        <v>726</v>
      </c>
      <c r="C3" s="192" t="s">
        <v>727</v>
      </c>
      <c r="D3" s="192" t="s">
        <v>728</v>
      </c>
      <c r="IA3" s="239"/>
    </row>
    <row r="4" s="215" customFormat="1" ht="23" customHeight="1" spans="1:235">
      <c r="A4" s="224" t="s">
        <v>729</v>
      </c>
      <c r="B4" s="184"/>
      <c r="C4" s="194"/>
      <c r="D4" s="225"/>
      <c r="IA4" s="240"/>
    </row>
    <row r="5" s="215" customFormat="1" ht="23" customHeight="1" spans="1:235">
      <c r="A5" s="226" t="s">
        <v>730</v>
      </c>
      <c r="B5" s="184"/>
      <c r="C5" s="194"/>
      <c r="D5" s="225"/>
      <c r="IA5" s="240"/>
    </row>
    <row r="6" s="215" customFormat="1" ht="23" customHeight="1" spans="1:235">
      <c r="A6" s="226" t="s">
        <v>770</v>
      </c>
      <c r="B6" s="184"/>
      <c r="C6" s="181"/>
      <c r="D6" s="227"/>
      <c r="IA6" s="240"/>
    </row>
    <row r="7" s="215" customFormat="1" ht="23" customHeight="1" spans="1:235">
      <c r="A7" s="226" t="s">
        <v>771</v>
      </c>
      <c r="B7" s="228"/>
      <c r="C7" s="181"/>
      <c r="D7" s="227"/>
      <c r="IA7" s="240"/>
    </row>
    <row r="8" s="215" customFormat="1" ht="23" customHeight="1" spans="1:235">
      <c r="A8" s="226" t="s">
        <v>731</v>
      </c>
      <c r="B8" s="228"/>
      <c r="C8" s="181">
        <v>1050</v>
      </c>
      <c r="D8" s="229"/>
      <c r="IA8" s="240"/>
    </row>
    <row r="9" s="215" customFormat="1" ht="23" customHeight="1" spans="1:235">
      <c r="A9" s="224" t="s">
        <v>732</v>
      </c>
      <c r="B9" s="230"/>
      <c r="C9" s="194"/>
      <c r="D9" s="225"/>
      <c r="IA9" s="240"/>
    </row>
    <row r="10" s="215" customFormat="1" ht="23" customHeight="1" spans="1:235">
      <c r="A10" s="226" t="s">
        <v>733</v>
      </c>
      <c r="B10" s="228"/>
      <c r="C10" s="181"/>
      <c r="D10" s="227"/>
      <c r="IA10" s="240"/>
    </row>
    <row r="11" s="215" customFormat="1" ht="23" customHeight="1" spans="1:235">
      <c r="A11" s="226" t="s">
        <v>734</v>
      </c>
      <c r="B11" s="231"/>
      <c r="C11" s="181"/>
      <c r="D11" s="229"/>
      <c r="IA11" s="240"/>
    </row>
    <row r="12" s="215" customFormat="1" ht="23" customHeight="1" spans="1:235">
      <c r="A12" s="226" t="s">
        <v>735</v>
      </c>
      <c r="B12" s="231"/>
      <c r="C12" s="181"/>
      <c r="D12" s="227"/>
      <c r="IA12" s="240"/>
    </row>
    <row r="13" s="215" customFormat="1" ht="23" customHeight="1" spans="1:235">
      <c r="A13" s="232" t="s">
        <v>736</v>
      </c>
      <c r="B13" s="231"/>
      <c r="C13" s="181"/>
      <c r="D13" s="227"/>
      <c r="IA13" s="240"/>
    </row>
    <row r="14" s="215" customFormat="1" ht="23" customHeight="1" spans="1:235">
      <c r="A14" s="224" t="s">
        <v>737</v>
      </c>
      <c r="B14" s="233"/>
      <c r="C14" s="194"/>
      <c r="D14" s="225"/>
      <c r="IA14" s="240"/>
    </row>
    <row r="15" s="215" customFormat="1" ht="23" customHeight="1" spans="1:235">
      <c r="A15" s="226" t="s">
        <v>738</v>
      </c>
      <c r="B15" s="231"/>
      <c r="C15" s="181"/>
      <c r="D15" s="227"/>
      <c r="IA15" s="240"/>
    </row>
    <row r="16" s="215" customFormat="1" ht="23" customHeight="1" spans="1:235">
      <c r="A16" s="226" t="s">
        <v>772</v>
      </c>
      <c r="B16" s="231"/>
      <c r="C16" s="181"/>
      <c r="D16" s="227"/>
      <c r="IA16" s="240"/>
    </row>
    <row r="17" s="215" customFormat="1" ht="23" customHeight="1" spans="1:235">
      <c r="A17" s="226" t="s">
        <v>773</v>
      </c>
      <c r="B17" s="231"/>
      <c r="C17" s="181"/>
      <c r="D17" s="227"/>
      <c r="IA17" s="240"/>
    </row>
    <row r="18" s="215" customFormat="1" ht="23" customHeight="1" spans="1:235">
      <c r="A18" s="226" t="s">
        <v>739</v>
      </c>
      <c r="B18" s="231"/>
      <c r="C18" s="181"/>
      <c r="D18" s="227"/>
      <c r="IA18" s="240"/>
    </row>
    <row r="19" s="215" customFormat="1" ht="23" customHeight="1" spans="1:235">
      <c r="A19" s="224" t="s">
        <v>740</v>
      </c>
      <c r="B19" s="233"/>
      <c r="C19" s="194"/>
      <c r="D19" s="225"/>
      <c r="IA19" s="240"/>
    </row>
    <row r="20" s="215" customFormat="1" ht="23" customHeight="1" spans="1:235">
      <c r="A20" s="234" t="s">
        <v>741</v>
      </c>
      <c r="B20" s="235"/>
      <c r="C20" s="181"/>
      <c r="D20" s="227"/>
      <c r="IA20" s="240"/>
    </row>
    <row r="21" s="215" customFormat="1" ht="23" customHeight="1" spans="1:235">
      <c r="A21" s="234" t="s">
        <v>774</v>
      </c>
      <c r="B21" s="235"/>
      <c r="C21" s="181"/>
      <c r="D21" s="227"/>
      <c r="IA21" s="240"/>
    </row>
    <row r="22" s="215" customFormat="1" ht="23" customHeight="1" spans="1:235">
      <c r="A22" s="234" t="s">
        <v>775</v>
      </c>
      <c r="B22" s="235"/>
      <c r="C22" s="181">
        <v>220</v>
      </c>
      <c r="D22" s="229"/>
      <c r="IA22" s="240"/>
    </row>
    <row r="23" s="215" customFormat="1" ht="23" customHeight="1" spans="1:235">
      <c r="A23" s="224" t="s">
        <v>743</v>
      </c>
      <c r="B23" s="233"/>
      <c r="C23" s="194"/>
      <c r="D23" s="225"/>
      <c r="IA23" s="240"/>
    </row>
    <row r="24" s="215" customFormat="1" ht="23" customHeight="1" spans="1:235">
      <c r="A24" s="226" t="s">
        <v>744</v>
      </c>
      <c r="B24" s="231"/>
      <c r="C24" s="181"/>
      <c r="D24" s="227"/>
      <c r="IA24" s="240"/>
    </row>
    <row r="25" s="215" customFormat="1" ht="23" customHeight="1" spans="1:235">
      <c r="A25" s="196"/>
      <c r="B25" s="231"/>
      <c r="C25" s="181"/>
      <c r="D25" s="225"/>
      <c r="IA25" s="240"/>
    </row>
    <row r="26" s="215" customFormat="1" ht="23" customHeight="1" spans="1:235">
      <c r="A26" s="236" t="s">
        <v>745</v>
      </c>
      <c r="B26" s="237">
        <v>0</v>
      </c>
      <c r="C26" s="230">
        <v>1270</v>
      </c>
      <c r="D26" s="238"/>
      <c r="IA26" s="240"/>
    </row>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sheetData>
  <mergeCells count="1">
    <mergeCell ref="A1:D1"/>
  </mergeCells>
  <printOptions horizontalCentered="1"/>
  <pageMargins left="0.590277777777778" right="0.590277777777778" top="0.786805555555556" bottom="0.786805555555556" header="0.5" footer="0.5"/>
  <pageSetup paperSize="9" scale="98" fitToHeight="0"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2"/>
  <sheetViews>
    <sheetView showZeros="0" view="pageBreakPreview" zoomScaleNormal="100" zoomScaleSheetLayoutView="100" workbookViewId="0">
      <selection activeCell="D17" sqref="D17"/>
    </sheetView>
  </sheetViews>
  <sheetFormatPr defaultColWidth="8.875" defaultRowHeight="14.25" outlineLevelCol="6"/>
  <cols>
    <col min="1" max="1" width="43.625" style="204" customWidth="1"/>
    <col min="2" max="3" width="13.5" style="204" customWidth="1"/>
    <col min="4" max="4" width="16.5" style="204" customWidth="1"/>
    <col min="5" max="21" width="9" style="204"/>
    <col min="22" max="16384" width="8.875" style="204"/>
  </cols>
  <sheetData>
    <row r="1" s="202" customFormat="1" ht="42" customHeight="1" spans="1:7">
      <c r="A1" s="171" t="s">
        <v>776</v>
      </c>
      <c r="B1" s="172"/>
      <c r="C1" s="172"/>
      <c r="D1" s="172"/>
      <c r="G1" s="205"/>
    </row>
    <row r="2" s="173" customFormat="1" ht="27" customHeight="1" spans="1:4">
      <c r="A2" s="206"/>
      <c r="D2" s="173" t="s">
        <v>724</v>
      </c>
    </row>
    <row r="3" s="203" customFormat="1" ht="30" customHeight="1" spans="1:4">
      <c r="A3" s="174" t="s">
        <v>718</v>
      </c>
      <c r="B3" s="192" t="s">
        <v>726</v>
      </c>
      <c r="C3" s="192" t="s">
        <v>727</v>
      </c>
      <c r="D3" s="192" t="s">
        <v>728</v>
      </c>
    </row>
    <row r="4" s="203" customFormat="1" ht="24" customHeight="1" spans="1:4">
      <c r="A4" s="195" t="s">
        <v>747</v>
      </c>
      <c r="B4" s="184"/>
      <c r="C4" s="184"/>
      <c r="D4" s="182"/>
    </row>
    <row r="5" s="203" customFormat="1" ht="24" customHeight="1" spans="1:4">
      <c r="A5" s="207" t="s">
        <v>777</v>
      </c>
      <c r="B5" s="184"/>
      <c r="C5" s="184"/>
      <c r="D5" s="182"/>
    </row>
    <row r="6" ht="24" customHeight="1" spans="1:4">
      <c r="A6" s="208" t="s">
        <v>749</v>
      </c>
      <c r="B6" s="180"/>
      <c r="C6" s="180"/>
      <c r="D6" s="209"/>
    </row>
    <row r="7" ht="24" customHeight="1" spans="1:4">
      <c r="A7" s="208" t="s">
        <v>750</v>
      </c>
      <c r="B7" s="180"/>
      <c r="C7" s="180"/>
      <c r="D7" s="209"/>
    </row>
    <row r="8" ht="24" customHeight="1" spans="1:4">
      <c r="A8" s="208" t="s">
        <v>751</v>
      </c>
      <c r="B8" s="180"/>
      <c r="C8" s="180"/>
      <c r="D8" s="209"/>
    </row>
    <row r="9" ht="24" customHeight="1" spans="1:4">
      <c r="A9" s="195" t="s">
        <v>752</v>
      </c>
      <c r="B9" s="184"/>
      <c r="C9" s="184">
        <v>889</v>
      </c>
      <c r="D9" s="182"/>
    </row>
    <row r="10" ht="24" customHeight="1" spans="1:4">
      <c r="A10" s="208" t="s">
        <v>753</v>
      </c>
      <c r="B10" s="180"/>
      <c r="C10" s="180"/>
      <c r="D10" s="209"/>
    </row>
    <row r="11" ht="24" customHeight="1" spans="1:4">
      <c r="A11" s="208" t="s">
        <v>754</v>
      </c>
      <c r="B11" s="180"/>
      <c r="C11" s="180"/>
      <c r="D11" s="209"/>
    </row>
    <row r="12" ht="24" customHeight="1" spans="1:4">
      <c r="A12" s="208" t="s">
        <v>755</v>
      </c>
      <c r="B12" s="180"/>
      <c r="C12" s="180"/>
      <c r="D12" s="209"/>
    </row>
    <row r="13" ht="24" customHeight="1" spans="1:4">
      <c r="A13" s="179" t="s">
        <v>756</v>
      </c>
      <c r="B13" s="210"/>
      <c r="C13" s="180">
        <v>889</v>
      </c>
      <c r="D13" s="211"/>
    </row>
    <row r="14" ht="24" customHeight="1" spans="1:4">
      <c r="A14" s="195" t="s">
        <v>757</v>
      </c>
      <c r="B14" s="184"/>
      <c r="C14" s="184"/>
      <c r="D14" s="182"/>
    </row>
    <row r="15" ht="24" customHeight="1" spans="1:4">
      <c r="A15" s="208" t="s">
        <v>758</v>
      </c>
      <c r="B15" s="210"/>
      <c r="C15" s="180"/>
      <c r="D15" s="211"/>
    </row>
    <row r="16" ht="24" customHeight="1" spans="1:4">
      <c r="A16" s="195" t="s">
        <v>759</v>
      </c>
      <c r="B16" s="184">
        <v>164</v>
      </c>
      <c r="C16" s="184"/>
      <c r="D16" s="182"/>
    </row>
    <row r="17" ht="24" customHeight="1" spans="1:4">
      <c r="A17" s="179" t="s">
        <v>760</v>
      </c>
      <c r="B17" s="180">
        <v>164</v>
      </c>
      <c r="C17" s="180"/>
      <c r="D17" s="209"/>
    </row>
    <row r="18" ht="24" customHeight="1" spans="1:4">
      <c r="A18" s="178"/>
      <c r="B18" s="180"/>
      <c r="C18" s="181"/>
      <c r="D18" s="182"/>
    </row>
    <row r="19" ht="24" customHeight="1" spans="1:4">
      <c r="A19" s="183" t="s">
        <v>761</v>
      </c>
      <c r="B19" s="184">
        <v>164</v>
      </c>
      <c r="C19" s="184">
        <v>889</v>
      </c>
      <c r="D19" s="212">
        <f>C19/B19</f>
        <v>5.42073170731707</v>
      </c>
    </row>
    <row r="20" ht="24" customHeight="1" spans="1:1">
      <c r="A20" s="203"/>
    </row>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sheetData>
  <mergeCells count="1">
    <mergeCell ref="A1:D1"/>
  </mergeCells>
  <printOptions horizontalCentered="1"/>
  <pageMargins left="0.590277777777778" right="0.590277777777778" top="0.786805555555556" bottom="0.786805555555556" header="0.5" footer="0.5"/>
  <pageSetup paperSize="9" scale="97"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4"/>
  <sheetViews>
    <sheetView showZeros="0" view="pageBreakPreview" zoomScaleNormal="100" zoomScaleSheetLayoutView="100" workbookViewId="0">
      <selection activeCell="D4" sqref="D4:D5"/>
    </sheetView>
  </sheetViews>
  <sheetFormatPr defaultColWidth="8.875" defaultRowHeight="14.25" outlineLevelCol="3"/>
  <cols>
    <col min="1" max="1" width="32.625" style="188" customWidth="1"/>
    <col min="2" max="2" width="14.375" style="188" customWidth="1"/>
    <col min="3" max="3" width="32.625" style="188" customWidth="1"/>
    <col min="4" max="4" width="13.375" style="188" customWidth="1"/>
    <col min="5" max="19" width="9" style="188"/>
    <col min="20" max="16384" width="8.875" style="188"/>
  </cols>
  <sheetData>
    <row r="1" s="185" customFormat="1" ht="42" customHeight="1" spans="1:4">
      <c r="A1" s="189" t="s">
        <v>778</v>
      </c>
      <c r="B1" s="189"/>
      <c r="C1" s="189"/>
      <c r="D1" s="189"/>
    </row>
    <row r="2" s="186" customFormat="1" ht="27" customHeight="1" spans="2:4">
      <c r="B2" s="190"/>
      <c r="C2" s="190"/>
      <c r="D2" s="190" t="s">
        <v>3</v>
      </c>
    </row>
    <row r="3" s="187" customFormat="1" ht="30" customHeight="1" spans="1:4">
      <c r="A3" s="191" t="s">
        <v>67</v>
      </c>
      <c r="B3" s="192" t="s">
        <v>5</v>
      </c>
      <c r="C3" s="191" t="s">
        <v>68</v>
      </c>
      <c r="D3" s="192" t="s">
        <v>5</v>
      </c>
    </row>
    <row r="4" s="187" customFormat="1" ht="24" customHeight="1" spans="1:4">
      <c r="A4" s="193" t="s">
        <v>763</v>
      </c>
      <c r="B4" s="194">
        <v>1270</v>
      </c>
      <c r="C4" s="195" t="s">
        <v>764</v>
      </c>
      <c r="D4" s="194">
        <v>889</v>
      </c>
    </row>
    <row r="5" s="187" customFormat="1" ht="24" customHeight="1" spans="1:4">
      <c r="A5" s="193" t="s">
        <v>71</v>
      </c>
      <c r="B5" s="194"/>
      <c r="C5" s="193" t="s">
        <v>72</v>
      </c>
      <c r="D5" s="194">
        <v>381</v>
      </c>
    </row>
    <row r="6" ht="24" customHeight="1" spans="1:4">
      <c r="A6" s="196" t="s">
        <v>765</v>
      </c>
      <c r="B6" s="181"/>
      <c r="C6" s="197" t="s">
        <v>779</v>
      </c>
      <c r="D6" s="181"/>
    </row>
    <row r="7" ht="24" customHeight="1" spans="1:4">
      <c r="A7" s="196" t="s">
        <v>780</v>
      </c>
      <c r="B7" s="181"/>
      <c r="C7" s="196" t="s">
        <v>766</v>
      </c>
      <c r="D7" s="181"/>
    </row>
    <row r="8" ht="24" customHeight="1" spans="1:4">
      <c r="A8" s="196" t="s">
        <v>767</v>
      </c>
      <c r="B8" s="181"/>
      <c r="C8" s="197" t="s">
        <v>768</v>
      </c>
      <c r="D8" s="181">
        <v>381</v>
      </c>
    </row>
    <row r="9" ht="24" customHeight="1" spans="1:4">
      <c r="A9" s="198"/>
      <c r="B9" s="199"/>
      <c r="C9" s="200"/>
      <c r="D9" s="199"/>
    </row>
    <row r="10" ht="24" customHeight="1" spans="1:4">
      <c r="A10" s="201" t="s">
        <v>114</v>
      </c>
      <c r="B10" s="194">
        <v>1270</v>
      </c>
      <c r="C10" s="201" t="s">
        <v>115</v>
      </c>
      <c r="D10" s="194">
        <v>1270</v>
      </c>
    </row>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1">
    <mergeCell ref="A1:D1"/>
  </mergeCells>
  <printOptions horizontalCentered="1"/>
  <pageMargins left="0.590277777777778" right="0.590277777777778" top="0.786805555555556" bottom="0.786805555555556" header="0.5" footer="0.5"/>
  <pageSetup paperSize="9" scale="91" fitToHeight="0"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3"/>
  <sheetViews>
    <sheetView view="pageBreakPreview" zoomScaleNormal="100" zoomScaleSheetLayoutView="100" workbookViewId="0">
      <selection activeCell="C17" sqref="C17"/>
    </sheetView>
  </sheetViews>
  <sheetFormatPr defaultColWidth="9" defaultRowHeight="13.5" outlineLevelCol="3"/>
  <cols>
    <col min="1" max="1" width="45" style="170" customWidth="1"/>
    <col min="2" max="4" width="11.25" style="170" customWidth="1"/>
    <col min="5" max="32" width="9" style="170"/>
    <col min="33" max="16384" width="60.625" style="170"/>
  </cols>
  <sheetData>
    <row r="1" s="168" customFormat="1" ht="60" customHeight="1" spans="1:4">
      <c r="A1" s="171" t="s">
        <v>781</v>
      </c>
      <c r="B1" s="172"/>
      <c r="C1" s="172"/>
      <c r="D1" s="172"/>
    </row>
    <row r="2" s="169" customFormat="1" ht="27" customHeight="1" spans="4:4">
      <c r="D2" s="173" t="s">
        <v>724</v>
      </c>
    </row>
    <row r="3" ht="36.75" customHeight="1" spans="1:4">
      <c r="A3" s="174" t="s">
        <v>782</v>
      </c>
      <c r="B3" s="175" t="s">
        <v>783</v>
      </c>
      <c r="C3" s="175" t="s">
        <v>5</v>
      </c>
      <c r="D3" s="175" t="s">
        <v>784</v>
      </c>
    </row>
    <row r="4" ht="24" customHeight="1" spans="1:4">
      <c r="A4" s="176" t="s">
        <v>747</v>
      </c>
      <c r="B4" s="177"/>
      <c r="C4" s="177"/>
      <c r="D4" s="177"/>
    </row>
    <row r="5" ht="24" customHeight="1" spans="1:4">
      <c r="A5" s="178" t="s">
        <v>777</v>
      </c>
      <c r="B5" s="177"/>
      <c r="C5" s="177"/>
      <c r="D5" s="177"/>
    </row>
    <row r="6" ht="24" customHeight="1" spans="1:4">
      <c r="A6" s="179" t="s">
        <v>749</v>
      </c>
      <c r="B6" s="177"/>
      <c r="C6" s="177"/>
      <c r="D6" s="177"/>
    </row>
    <row r="7" ht="24" customHeight="1" spans="1:4">
      <c r="A7" s="179" t="s">
        <v>750</v>
      </c>
      <c r="B7" s="177"/>
      <c r="C7" s="177"/>
      <c r="D7" s="177"/>
    </row>
    <row r="8" ht="24" customHeight="1" spans="1:4">
      <c r="A8" s="179" t="s">
        <v>751</v>
      </c>
      <c r="B8" s="177"/>
      <c r="C8" s="177"/>
      <c r="D8" s="177"/>
    </row>
    <row r="9" ht="24" customHeight="1" spans="1:4">
      <c r="A9" s="178"/>
      <c r="B9" s="180"/>
      <c r="C9" s="181"/>
      <c r="D9" s="182"/>
    </row>
    <row r="10" ht="24" customHeight="1" spans="1:4">
      <c r="A10" s="183" t="s">
        <v>34</v>
      </c>
      <c r="B10" s="184"/>
      <c r="C10" s="184"/>
      <c r="D10" s="182"/>
    </row>
    <row r="11" ht="24" customHeight="1" spans="1:1">
      <c r="A11" s="170" t="s">
        <v>722</v>
      </c>
    </row>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sheetData>
  <mergeCells count="1">
    <mergeCell ref="A1:D1"/>
  </mergeCells>
  <printOptions horizontalCentered="1"/>
  <pageMargins left="0.590277777777778" right="0.590277777777778" top="0.786805555555556" bottom="0.786805555555556" header="0.5" footer="0.5"/>
  <pageSetup paperSize="9"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T94"/>
  <sheetViews>
    <sheetView showZeros="0" view="pageBreakPreview" zoomScaleNormal="100" zoomScaleSheetLayoutView="100" workbookViewId="0">
      <selection activeCell="A46" sqref="A46:B46"/>
    </sheetView>
  </sheetViews>
  <sheetFormatPr defaultColWidth="8.875" defaultRowHeight="14.25"/>
  <cols>
    <col min="1" max="1" width="48.125" style="127" customWidth="1"/>
    <col min="2" max="2" width="32.75" style="127" customWidth="1"/>
    <col min="3" max="3" width="9" style="127"/>
    <col min="4" max="226" width="8.875" style="127"/>
    <col min="227" max="16384" width="8.875" style="128"/>
  </cols>
  <sheetData>
    <row r="1" s="162" customFormat="1" ht="42" customHeight="1" spans="1:228">
      <c r="A1" s="163" t="s">
        <v>785</v>
      </c>
      <c r="B1" s="163"/>
      <c r="HS1" s="122"/>
      <c r="HT1" s="122"/>
    </row>
    <row r="2" s="130" customFormat="1" ht="27" customHeight="1" spans="2:228">
      <c r="B2" s="123" t="s">
        <v>3</v>
      </c>
      <c r="HS2" s="123"/>
      <c r="HT2" s="123"/>
    </row>
    <row r="3" s="153" customFormat="1" ht="30" customHeight="1" spans="1:228">
      <c r="A3" s="164" t="s">
        <v>718</v>
      </c>
      <c r="B3" s="165" t="s">
        <v>5</v>
      </c>
      <c r="HS3" s="144"/>
      <c r="HT3" s="144"/>
    </row>
    <row r="4" s="153" customFormat="1" ht="24" customHeight="1" spans="1:226">
      <c r="A4" s="147" t="s">
        <v>786</v>
      </c>
      <c r="B4" s="154">
        <f>SUM(B5:B9)</f>
        <v>0</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row>
    <row r="5" s="127" customFormat="1" ht="24" customHeight="1" spans="1:228">
      <c r="A5" s="31" t="s">
        <v>787</v>
      </c>
      <c r="B5" s="151"/>
      <c r="HS5" s="128"/>
      <c r="HT5" s="128"/>
    </row>
    <row r="6" s="127" customFormat="1" ht="24" customHeight="1" spans="1:228">
      <c r="A6" s="136" t="s">
        <v>788</v>
      </c>
      <c r="B6" s="151"/>
      <c r="HS6" s="128"/>
      <c r="HT6" s="128"/>
    </row>
    <row r="7" s="127" customFormat="1" ht="24" customHeight="1" spans="1:228">
      <c r="A7" s="136" t="s">
        <v>789</v>
      </c>
      <c r="B7" s="151"/>
      <c r="HS7" s="128"/>
      <c r="HT7" s="128"/>
    </row>
    <row r="8" s="127" customFormat="1" ht="24" customHeight="1" spans="1:228">
      <c r="A8" s="136" t="s">
        <v>790</v>
      </c>
      <c r="B8" s="151"/>
      <c r="HS8" s="128"/>
      <c r="HT8" s="128"/>
    </row>
    <row r="9" s="127" customFormat="1" ht="24" customHeight="1" spans="1:228">
      <c r="A9" s="155" t="s">
        <v>791</v>
      </c>
      <c r="B9" s="151"/>
      <c r="HS9" s="128"/>
      <c r="HT9" s="128"/>
    </row>
    <row r="10" s="153" customFormat="1" ht="24" customHeight="1" spans="1:226">
      <c r="A10" s="147" t="s">
        <v>792</v>
      </c>
      <c r="B10" s="154">
        <f>SUM(B11:B14)</f>
        <v>0</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27"/>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7"/>
    </row>
    <row r="11" s="127" customFormat="1" ht="24" customHeight="1" spans="1:228">
      <c r="A11" s="31" t="s">
        <v>793</v>
      </c>
      <c r="B11" s="151"/>
      <c r="HS11" s="128"/>
      <c r="HT11" s="128"/>
    </row>
    <row r="12" s="127" customFormat="1" ht="24" customHeight="1" spans="1:228">
      <c r="A12" s="136" t="s">
        <v>794</v>
      </c>
      <c r="B12" s="151"/>
      <c r="HS12" s="128"/>
      <c r="HT12" s="128"/>
    </row>
    <row r="13" s="127" customFormat="1" ht="24" customHeight="1" spans="1:228">
      <c r="A13" s="136" t="s">
        <v>795</v>
      </c>
      <c r="B13" s="151"/>
      <c r="HS13" s="128"/>
      <c r="HT13" s="128"/>
    </row>
    <row r="14" s="127" customFormat="1" ht="24" customHeight="1" spans="1:228">
      <c r="A14" s="136" t="s">
        <v>796</v>
      </c>
      <c r="B14" s="151"/>
      <c r="HS14" s="128"/>
      <c r="HT14" s="128"/>
    </row>
    <row r="15" s="153" customFormat="1" ht="24" customHeight="1" spans="1:226">
      <c r="A15" s="147" t="s">
        <v>797</v>
      </c>
      <c r="B15" s="154">
        <f>SUM(B16:B19)</f>
        <v>0</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c r="EV15" s="127"/>
      <c r="EW15" s="127"/>
      <c r="EX15" s="127"/>
      <c r="EY15" s="127"/>
      <c r="EZ15" s="127"/>
      <c r="FA15" s="127"/>
      <c r="FB15" s="127"/>
      <c r="FC15" s="127"/>
      <c r="FD15" s="127"/>
      <c r="FE15" s="127"/>
      <c r="FF15" s="127"/>
      <c r="FG15" s="127"/>
      <c r="FH15" s="127"/>
      <c r="FI15" s="127"/>
      <c r="FJ15" s="127"/>
      <c r="FK15" s="127"/>
      <c r="FL15" s="127"/>
      <c r="FM15" s="127"/>
      <c r="FN15" s="127"/>
      <c r="FO15" s="127"/>
      <c r="FP15" s="127"/>
      <c r="FQ15" s="127"/>
      <c r="FR15" s="127"/>
      <c r="FS15" s="127"/>
      <c r="FT15" s="127"/>
      <c r="FU15" s="127"/>
      <c r="FV15" s="127"/>
      <c r="FW15" s="127"/>
      <c r="FX15" s="127"/>
      <c r="FY15" s="127"/>
      <c r="FZ15" s="127"/>
      <c r="GA15" s="127"/>
      <c r="GB15" s="127"/>
      <c r="GC15" s="127"/>
      <c r="GD15" s="127"/>
      <c r="GE15" s="127"/>
      <c r="GF15" s="127"/>
      <c r="GG15" s="127"/>
      <c r="GH15" s="127"/>
      <c r="GI15" s="127"/>
      <c r="GJ15" s="127"/>
      <c r="GK15" s="127"/>
      <c r="GL15" s="127"/>
      <c r="GM15" s="127"/>
      <c r="GN15" s="127"/>
      <c r="GO15" s="127"/>
      <c r="GP15" s="127"/>
      <c r="GQ15" s="127"/>
      <c r="GR15" s="127"/>
      <c r="GS15" s="127"/>
      <c r="GT15" s="127"/>
      <c r="GU15" s="127"/>
      <c r="GV15" s="127"/>
      <c r="GW15" s="127"/>
      <c r="GX15" s="127"/>
      <c r="GY15" s="127"/>
      <c r="GZ15" s="127"/>
      <c r="HA15" s="127"/>
      <c r="HB15" s="127"/>
      <c r="HC15" s="127"/>
      <c r="HD15" s="127"/>
      <c r="HE15" s="127"/>
      <c r="HF15" s="127"/>
      <c r="HG15" s="127"/>
      <c r="HH15" s="127"/>
      <c r="HI15" s="127"/>
      <c r="HJ15" s="127"/>
      <c r="HK15" s="127"/>
      <c r="HL15" s="127"/>
      <c r="HM15" s="127"/>
      <c r="HN15" s="127"/>
      <c r="HO15" s="127"/>
      <c r="HP15" s="127"/>
      <c r="HQ15" s="127"/>
      <c r="HR15" s="127"/>
    </row>
    <row r="16" s="127" customFormat="1" ht="24" customHeight="1" spans="1:228">
      <c r="A16" s="31" t="s">
        <v>798</v>
      </c>
      <c r="B16" s="151"/>
      <c r="HS16" s="128"/>
      <c r="HT16" s="128"/>
    </row>
    <row r="17" s="127" customFormat="1" ht="24" customHeight="1" spans="1:228">
      <c r="A17" s="31" t="s">
        <v>799</v>
      </c>
      <c r="B17" s="151"/>
      <c r="HS17" s="128"/>
      <c r="HT17" s="128"/>
    </row>
    <row r="18" s="127" customFormat="1" ht="24" customHeight="1" spans="1:228">
      <c r="A18" s="31" t="s">
        <v>800</v>
      </c>
      <c r="B18" s="151"/>
      <c r="HS18" s="128"/>
      <c r="HT18" s="128"/>
    </row>
    <row r="19" s="127" customFormat="1" ht="24" customHeight="1" spans="1:228">
      <c r="A19" s="31" t="s">
        <v>801</v>
      </c>
      <c r="B19" s="151"/>
      <c r="HS19" s="128"/>
      <c r="HT19" s="128"/>
    </row>
    <row r="20" s="153" customFormat="1" ht="24" customHeight="1" spans="1:226">
      <c r="A20" s="147" t="s">
        <v>802</v>
      </c>
      <c r="B20" s="154">
        <f>SUM(B21:B25)</f>
        <v>0</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7"/>
      <c r="DV20" s="127"/>
      <c r="DW20" s="127"/>
      <c r="DX20" s="127"/>
      <c r="DY20" s="127"/>
      <c r="DZ20" s="127"/>
      <c r="EA20" s="127"/>
      <c r="EB20" s="127"/>
      <c r="EC20" s="127"/>
      <c r="ED20" s="127"/>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27"/>
    </row>
    <row r="21" s="127" customFormat="1" ht="24" customHeight="1" spans="1:2">
      <c r="A21" s="31" t="s">
        <v>803</v>
      </c>
      <c r="B21" s="151"/>
    </row>
    <row r="22" s="127" customFormat="1" ht="24" customHeight="1" spans="1:2">
      <c r="A22" s="31" t="s">
        <v>804</v>
      </c>
      <c r="B22" s="151"/>
    </row>
    <row r="23" s="127" customFormat="1" ht="24" customHeight="1" spans="1:2">
      <c r="A23" s="31" t="s">
        <v>805</v>
      </c>
      <c r="B23" s="151"/>
    </row>
    <row r="24" s="127" customFormat="1" ht="24" customHeight="1" spans="1:2">
      <c r="A24" s="31" t="s">
        <v>806</v>
      </c>
      <c r="B24" s="151"/>
    </row>
    <row r="25" s="127" customFormat="1" ht="24" customHeight="1" spans="1:2">
      <c r="A25" s="31" t="s">
        <v>807</v>
      </c>
      <c r="B25" s="151"/>
    </row>
    <row r="26" s="153" customFormat="1" ht="24" customHeight="1" spans="1:226">
      <c r="A26" s="134" t="s">
        <v>808</v>
      </c>
      <c r="B26" s="154">
        <f>SUM(B27:B32)</f>
        <v>0</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row>
    <row r="27" s="127" customFormat="1" ht="24" customHeight="1" spans="1:2">
      <c r="A27" s="31" t="s">
        <v>809</v>
      </c>
      <c r="B27" s="151"/>
    </row>
    <row r="28" s="127" customFormat="1" ht="24" customHeight="1" spans="1:2">
      <c r="A28" s="31" t="s">
        <v>810</v>
      </c>
      <c r="B28" s="151"/>
    </row>
    <row r="29" s="127" customFormat="1" ht="24" customHeight="1" spans="1:2">
      <c r="A29" s="31" t="s">
        <v>811</v>
      </c>
      <c r="B29" s="151"/>
    </row>
    <row r="30" s="127" customFormat="1" ht="24" customHeight="1" spans="1:2">
      <c r="A30" s="31" t="s">
        <v>812</v>
      </c>
      <c r="B30" s="151"/>
    </row>
    <row r="31" s="127" customFormat="1" ht="24" customHeight="1" spans="1:2">
      <c r="A31" s="31" t="s">
        <v>813</v>
      </c>
      <c r="B31" s="151"/>
    </row>
    <row r="32" s="127" customFormat="1" ht="24" customHeight="1" spans="1:2">
      <c r="A32" s="31" t="s">
        <v>814</v>
      </c>
      <c r="B32" s="151"/>
    </row>
    <row r="33" s="153" customFormat="1" ht="24" customHeight="1" spans="1:226">
      <c r="A33" s="134" t="s">
        <v>815</v>
      </c>
      <c r="B33" s="154">
        <f>SUM(B34:B38)</f>
        <v>0</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27"/>
      <c r="DX33" s="127"/>
      <c r="DY33" s="127"/>
      <c r="DZ33" s="127"/>
      <c r="EA33" s="127"/>
      <c r="EB33" s="127"/>
      <c r="EC33" s="127"/>
      <c r="ED33" s="127"/>
      <c r="EE33" s="127"/>
      <c r="EF33" s="127"/>
      <c r="EG33" s="127"/>
      <c r="EH33" s="127"/>
      <c r="EI33" s="127"/>
      <c r="EJ33" s="127"/>
      <c r="EK33" s="127"/>
      <c r="EL33" s="127"/>
      <c r="EM33" s="127"/>
      <c r="EN33" s="127"/>
      <c r="EO33" s="127"/>
      <c r="EP33" s="127"/>
      <c r="EQ33" s="127"/>
      <c r="ER33" s="127"/>
      <c r="ES33" s="127"/>
      <c r="ET33" s="127"/>
      <c r="EU33" s="127"/>
      <c r="EV33" s="127"/>
      <c r="EW33" s="127"/>
      <c r="EX33" s="127"/>
      <c r="EY33" s="127"/>
      <c r="EZ33" s="127"/>
      <c r="FA33" s="127"/>
      <c r="FB33" s="127"/>
      <c r="FC33" s="127"/>
      <c r="FD33" s="127"/>
      <c r="FE33" s="127"/>
      <c r="FF33" s="127"/>
      <c r="FG33" s="127"/>
      <c r="FH33" s="127"/>
      <c r="FI33" s="127"/>
      <c r="FJ33" s="127"/>
      <c r="FK33" s="127"/>
      <c r="FL33" s="127"/>
      <c r="FM33" s="127"/>
      <c r="FN33" s="127"/>
      <c r="FO33" s="127"/>
      <c r="FP33" s="127"/>
      <c r="FQ33" s="127"/>
      <c r="FR33" s="127"/>
      <c r="FS33" s="127"/>
      <c r="FT33" s="127"/>
      <c r="FU33" s="127"/>
      <c r="FV33" s="127"/>
      <c r="FW33" s="127"/>
      <c r="FX33" s="127"/>
      <c r="FY33" s="127"/>
      <c r="FZ33" s="127"/>
      <c r="GA33" s="127"/>
      <c r="GB33" s="127"/>
      <c r="GC33" s="127"/>
      <c r="GD33" s="127"/>
      <c r="GE33" s="127"/>
      <c r="GF33" s="127"/>
      <c r="GG33" s="127"/>
      <c r="GH33" s="127"/>
      <c r="GI33" s="127"/>
      <c r="GJ33" s="127"/>
      <c r="GK33" s="127"/>
      <c r="GL33" s="127"/>
      <c r="GM33" s="127"/>
      <c r="GN33" s="127"/>
      <c r="GO33" s="127"/>
      <c r="GP33" s="127"/>
      <c r="GQ33" s="127"/>
      <c r="GR33" s="127"/>
      <c r="GS33" s="127"/>
      <c r="GT33" s="127"/>
      <c r="GU33" s="127"/>
      <c r="GV33" s="127"/>
      <c r="GW33" s="127"/>
      <c r="GX33" s="127"/>
      <c r="GY33" s="127"/>
      <c r="GZ33" s="127"/>
      <c r="HA33" s="127"/>
      <c r="HB33" s="127"/>
      <c r="HC33" s="127"/>
      <c r="HD33" s="127"/>
      <c r="HE33" s="127"/>
      <c r="HF33" s="127"/>
      <c r="HG33" s="127"/>
      <c r="HH33" s="127"/>
      <c r="HI33" s="127"/>
      <c r="HJ33" s="127"/>
      <c r="HK33" s="127"/>
      <c r="HL33" s="127"/>
      <c r="HM33" s="127"/>
      <c r="HN33" s="127"/>
      <c r="HO33" s="127"/>
      <c r="HP33" s="127"/>
      <c r="HQ33" s="127"/>
      <c r="HR33" s="127"/>
    </row>
    <row r="34" s="127" customFormat="1" ht="24" customHeight="1" spans="1:2">
      <c r="A34" s="31" t="s">
        <v>816</v>
      </c>
      <c r="B34" s="151"/>
    </row>
    <row r="35" s="127" customFormat="1" ht="24" customHeight="1" spans="1:2">
      <c r="A35" s="31" t="s">
        <v>817</v>
      </c>
      <c r="B35" s="151"/>
    </row>
    <row r="36" s="127" customFormat="1" ht="24" customHeight="1" spans="1:2">
      <c r="A36" s="31" t="s">
        <v>818</v>
      </c>
      <c r="B36" s="151"/>
    </row>
    <row r="37" s="127" customFormat="1" ht="24" customHeight="1" spans="1:2">
      <c r="A37" s="31" t="s">
        <v>819</v>
      </c>
      <c r="B37" s="151"/>
    </row>
    <row r="38" s="127" customFormat="1" ht="24" customHeight="1" spans="1:2">
      <c r="A38" s="31" t="s">
        <v>820</v>
      </c>
      <c r="B38" s="151"/>
    </row>
    <row r="39" s="127" customFormat="1" ht="24" customHeight="1" spans="1:2">
      <c r="A39" s="134" t="s">
        <v>821</v>
      </c>
      <c r="B39" s="154">
        <f>SUM(B40:B43)</f>
        <v>0</v>
      </c>
    </row>
    <row r="40" s="127" customFormat="1" ht="24" customHeight="1" spans="1:2">
      <c r="A40" s="31" t="s">
        <v>822</v>
      </c>
      <c r="B40" s="151"/>
    </row>
    <row r="41" s="127" customFormat="1" ht="24" customHeight="1" spans="1:2">
      <c r="A41" s="31" t="s">
        <v>823</v>
      </c>
      <c r="B41" s="151"/>
    </row>
    <row r="42" s="127" customFormat="1" ht="24" customHeight="1" spans="1:2">
      <c r="A42" s="31" t="s">
        <v>824</v>
      </c>
      <c r="B42" s="151"/>
    </row>
    <row r="43" s="127" customFormat="1" ht="24" customHeight="1" spans="1:2">
      <c r="A43" s="31" t="s">
        <v>825</v>
      </c>
      <c r="B43" s="151"/>
    </row>
    <row r="44" s="127" customFormat="1" ht="24" customHeight="1" spans="1:2">
      <c r="A44" s="31"/>
      <c r="B44" s="151"/>
    </row>
    <row r="45" s="127" customFormat="1" ht="24" customHeight="1" spans="1:2">
      <c r="A45" s="152" t="s">
        <v>826</v>
      </c>
      <c r="B45" s="154">
        <f>B39+B33+B26+B20+B15+B10+B4</f>
        <v>0</v>
      </c>
    </row>
    <row r="46" s="167" customFormat="1" ht="58" customHeight="1" spans="1:2">
      <c r="A46" s="166" t="s">
        <v>827</v>
      </c>
      <c r="B46" s="166"/>
    </row>
    <row r="47" ht="24" customHeight="1"/>
    <row r="48" ht="24" customHeight="1"/>
    <row r="49" ht="24" customHeight="1"/>
    <row r="50" ht="24" customHeight="1"/>
    <row r="51" ht="24" customHeight="1" spans="8:8">
      <c r="H51" s="150"/>
    </row>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1:B1"/>
    <mergeCell ref="A46:B46"/>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4"/>
  <sheetViews>
    <sheetView showZeros="0" view="pageBreakPreview" zoomScaleNormal="115" zoomScaleSheetLayoutView="100" workbookViewId="0">
      <selection activeCell="A43" sqref="A43:B43"/>
    </sheetView>
  </sheetViews>
  <sheetFormatPr defaultColWidth="8.875" defaultRowHeight="14.25"/>
  <cols>
    <col min="1" max="1" width="56" style="127" customWidth="1"/>
    <col min="2" max="2" width="23.375" style="127" customWidth="1"/>
    <col min="3" max="9" width="9" style="127"/>
    <col min="10" max="232" width="8.875" style="127"/>
    <col min="233" max="16384" width="8.875" style="128"/>
  </cols>
  <sheetData>
    <row r="1" s="162" customFormat="1" ht="42" customHeight="1" spans="1:228">
      <c r="A1" s="163" t="s">
        <v>828</v>
      </c>
      <c r="B1" s="163"/>
      <c r="HS1" s="122"/>
      <c r="HT1" s="122"/>
    </row>
    <row r="2" s="130" customFormat="1" ht="27" customHeight="1" spans="2:234">
      <c r="B2" s="123" t="s">
        <v>3</v>
      </c>
      <c r="HY2" s="123"/>
      <c r="HZ2" s="123"/>
    </row>
    <row r="3" s="153" customFormat="1" ht="30" customHeight="1" spans="1:234">
      <c r="A3" s="164" t="s">
        <v>718</v>
      </c>
      <c r="B3" s="165" t="s">
        <v>5</v>
      </c>
      <c r="HY3" s="144"/>
      <c r="HZ3" s="144"/>
    </row>
    <row r="4" s="127" customFormat="1" ht="24" customHeight="1" spans="1:2">
      <c r="A4" s="147" t="s">
        <v>829</v>
      </c>
      <c r="B4" s="148">
        <f>SUM(B5:B8)</f>
        <v>0</v>
      </c>
    </row>
    <row r="5" s="127" customFormat="1" ht="24" customHeight="1" spans="1:2">
      <c r="A5" s="31" t="s">
        <v>830</v>
      </c>
      <c r="B5" s="149"/>
    </row>
    <row r="6" s="127" customFormat="1" ht="24" customHeight="1" spans="1:2">
      <c r="A6" s="31" t="s">
        <v>831</v>
      </c>
      <c r="B6" s="149"/>
    </row>
    <row r="7" s="127" customFormat="1" ht="24" customHeight="1" spans="1:2">
      <c r="A7" s="31" t="s">
        <v>832</v>
      </c>
      <c r="B7" s="149"/>
    </row>
    <row r="8" s="127" customFormat="1" ht="24" customHeight="1" spans="1:2">
      <c r="A8" s="31" t="s">
        <v>833</v>
      </c>
      <c r="B8" s="149"/>
    </row>
    <row r="9" s="127" customFormat="1" ht="24" customHeight="1" spans="1:2">
      <c r="A9" s="147" t="s">
        <v>834</v>
      </c>
      <c r="B9" s="148">
        <f>SUM(B10:B17)</f>
        <v>0</v>
      </c>
    </row>
    <row r="10" s="127" customFormat="1" ht="24" customHeight="1" spans="1:2">
      <c r="A10" s="31" t="s">
        <v>835</v>
      </c>
      <c r="B10" s="149"/>
    </row>
    <row r="11" s="127" customFormat="1" ht="24" customHeight="1" spans="1:2">
      <c r="A11" s="31" t="s">
        <v>836</v>
      </c>
      <c r="B11" s="149"/>
    </row>
    <row r="12" s="127" customFormat="1" ht="24" customHeight="1" spans="1:2">
      <c r="A12" s="31" t="s">
        <v>832</v>
      </c>
      <c r="B12" s="149"/>
    </row>
    <row r="13" s="127" customFormat="1" ht="24" customHeight="1" spans="1:2">
      <c r="A13" s="31" t="s">
        <v>837</v>
      </c>
      <c r="B13" s="149"/>
    </row>
    <row r="14" s="127" customFormat="1" ht="24" customHeight="1" spans="1:2">
      <c r="A14" s="31" t="s">
        <v>838</v>
      </c>
      <c r="B14" s="149"/>
    </row>
    <row r="15" s="127" customFormat="1" ht="24" customHeight="1" spans="1:2">
      <c r="A15" s="31" t="s">
        <v>839</v>
      </c>
      <c r="B15" s="149"/>
    </row>
    <row r="16" s="127" customFormat="1" ht="24" customHeight="1" spans="1:2">
      <c r="A16" s="31" t="s">
        <v>840</v>
      </c>
      <c r="B16" s="149"/>
    </row>
    <row r="17" s="127" customFormat="1" ht="24" customHeight="1" spans="1:2">
      <c r="A17" s="31" t="s">
        <v>841</v>
      </c>
      <c r="B17" s="149"/>
    </row>
    <row r="18" s="127" customFormat="1" ht="24" customHeight="1" spans="1:2">
      <c r="A18" s="147" t="s">
        <v>842</v>
      </c>
      <c r="B18" s="148">
        <f>SUM(B19:B21)</f>
        <v>0</v>
      </c>
    </row>
    <row r="19" s="127" customFormat="1" ht="24" customHeight="1" spans="1:2">
      <c r="A19" s="31" t="s">
        <v>843</v>
      </c>
      <c r="B19" s="149"/>
    </row>
    <row r="20" s="127" customFormat="1" ht="24" customHeight="1" spans="1:2">
      <c r="A20" s="31" t="s">
        <v>844</v>
      </c>
      <c r="B20" s="149"/>
    </row>
    <row r="21" s="127" customFormat="1" ht="24" customHeight="1" spans="1:2">
      <c r="A21" s="31" t="s">
        <v>845</v>
      </c>
      <c r="B21" s="149"/>
    </row>
    <row r="22" s="127" customFormat="1" ht="24" customHeight="1" spans="1:2">
      <c r="A22" s="147" t="s">
        <v>846</v>
      </c>
      <c r="B22" s="148">
        <f>SUM(B23:B27)</f>
        <v>0</v>
      </c>
    </row>
    <row r="23" s="127" customFormat="1" ht="24" customHeight="1" spans="1:2">
      <c r="A23" s="31" t="s">
        <v>847</v>
      </c>
      <c r="B23" s="149"/>
    </row>
    <row r="24" s="127" customFormat="1" ht="24" customHeight="1" spans="1:2">
      <c r="A24" s="31" t="s">
        <v>848</v>
      </c>
      <c r="B24" s="149"/>
    </row>
    <row r="25" s="127" customFormat="1" ht="24" customHeight="1" spans="1:2">
      <c r="A25" s="31" t="s">
        <v>849</v>
      </c>
      <c r="B25" s="149"/>
    </row>
    <row r="26" s="127" customFormat="1" ht="24" customHeight="1" spans="1:2">
      <c r="A26" s="31" t="s">
        <v>850</v>
      </c>
      <c r="B26" s="151"/>
    </row>
    <row r="27" s="127" customFormat="1" ht="24" customHeight="1" spans="1:2">
      <c r="A27" s="31" t="s">
        <v>851</v>
      </c>
      <c r="B27" s="149"/>
    </row>
    <row r="28" s="127" customFormat="1" ht="24" customHeight="1" spans="1:2">
      <c r="A28" s="134" t="s">
        <v>852</v>
      </c>
      <c r="B28" s="148">
        <f>SUM(B29:B32)</f>
        <v>0</v>
      </c>
    </row>
    <row r="29" s="127" customFormat="1" ht="24" customHeight="1" spans="1:2">
      <c r="A29" s="31" t="s">
        <v>853</v>
      </c>
      <c r="B29" s="149"/>
    </row>
    <row r="30" s="127" customFormat="1" ht="24" customHeight="1" spans="1:2">
      <c r="A30" s="31" t="s">
        <v>854</v>
      </c>
      <c r="B30" s="149"/>
    </row>
    <row r="31" s="127" customFormat="1" ht="24" customHeight="1" spans="1:2">
      <c r="A31" s="31" t="s">
        <v>855</v>
      </c>
      <c r="B31" s="149"/>
    </row>
    <row r="32" s="127" customFormat="1" ht="24" customHeight="1" spans="1:2">
      <c r="A32" s="31" t="s">
        <v>856</v>
      </c>
      <c r="B32" s="149"/>
    </row>
    <row r="33" s="127" customFormat="1" ht="24" customHeight="1" spans="1:2">
      <c r="A33" s="134" t="s">
        <v>857</v>
      </c>
      <c r="B33" s="148">
        <f>SUM(B34:B36)</f>
        <v>0</v>
      </c>
    </row>
    <row r="34" s="127" customFormat="1" ht="24" customHeight="1" spans="1:2">
      <c r="A34" s="31" t="s">
        <v>858</v>
      </c>
      <c r="B34" s="149"/>
    </row>
    <row r="35" s="127" customFormat="1" ht="24" customHeight="1" spans="1:2">
      <c r="A35" s="31" t="s">
        <v>855</v>
      </c>
      <c r="B35" s="149"/>
    </row>
    <row r="36" s="127" customFormat="1" ht="24" customHeight="1" spans="1:2">
      <c r="A36" s="31" t="s">
        <v>859</v>
      </c>
      <c r="B36" s="149"/>
    </row>
    <row r="37" s="127" customFormat="1" ht="24" customHeight="1" spans="1:2">
      <c r="A37" s="134" t="s">
        <v>860</v>
      </c>
      <c r="B37" s="148">
        <f>SUM(B38:B40)</f>
        <v>0</v>
      </c>
    </row>
    <row r="38" s="127" customFormat="1" ht="24" customHeight="1" spans="1:2">
      <c r="A38" s="31" t="s">
        <v>861</v>
      </c>
      <c r="B38" s="149"/>
    </row>
    <row r="39" s="127" customFormat="1" ht="24" customHeight="1" spans="1:2">
      <c r="A39" s="31" t="s">
        <v>862</v>
      </c>
      <c r="B39" s="149"/>
    </row>
    <row r="40" s="127" customFormat="1" ht="24" customHeight="1" spans="1:2">
      <c r="A40" s="31" t="s">
        <v>863</v>
      </c>
      <c r="B40" s="149"/>
    </row>
    <row r="41" s="127" customFormat="1" ht="24" customHeight="1" spans="1:2">
      <c r="A41" s="31"/>
      <c r="B41" s="149"/>
    </row>
    <row r="42" s="127" customFormat="1" ht="24" customHeight="1" spans="1:2">
      <c r="A42" s="152" t="s">
        <v>864</v>
      </c>
      <c r="B42" s="148">
        <f>B37+B33+B28+B22+B18+B9+B4</f>
        <v>0</v>
      </c>
    </row>
    <row r="43" s="127" customFormat="1" ht="71" customHeight="1" spans="1:256">
      <c r="A43" s="166" t="s">
        <v>827</v>
      </c>
      <c r="B43" s="166"/>
      <c r="HS43" s="128"/>
      <c r="HT43" s="128"/>
      <c r="HU43" s="128"/>
      <c r="HV43" s="128"/>
      <c r="HW43" s="128"/>
      <c r="HX43" s="128"/>
      <c r="HY43" s="128"/>
      <c r="HZ43" s="128"/>
      <c r="IA43" s="128"/>
      <c r="IB43" s="128"/>
      <c r="IC43" s="128"/>
      <c r="ID43" s="128"/>
      <c r="IE43" s="128"/>
      <c r="IF43" s="128"/>
      <c r="IG43" s="128"/>
      <c r="IH43" s="128"/>
      <c r="II43" s="128"/>
      <c r="IJ43" s="128"/>
      <c r="IK43" s="128"/>
      <c r="IL43" s="128"/>
      <c r="IM43" s="128"/>
      <c r="IN43" s="128"/>
      <c r="IO43" s="128"/>
      <c r="IP43" s="128"/>
      <c r="IQ43" s="128"/>
      <c r="IR43" s="128"/>
      <c r="IS43" s="128"/>
      <c r="IT43" s="128"/>
      <c r="IU43" s="128"/>
      <c r="IV43" s="128"/>
    </row>
    <row r="44" ht="24" customHeight="1" spans="8:8">
      <c r="H44" s="150"/>
    </row>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1:B1"/>
    <mergeCell ref="A43:B43"/>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view="pageBreakPreview" zoomScale="115" zoomScaleNormal="100" zoomScaleSheetLayoutView="115" workbookViewId="0">
      <selection activeCell="D12" sqref="D12"/>
    </sheetView>
  </sheetViews>
  <sheetFormatPr defaultColWidth="9" defaultRowHeight="13.5"/>
  <cols>
    <col min="1" max="1" width="32.625" style="125" customWidth="1"/>
    <col min="2" max="2" width="11.625" style="125" customWidth="1"/>
    <col min="3" max="3" width="32.625" style="125" customWidth="1"/>
    <col min="4" max="4" width="14.7833333333333" style="125" customWidth="1"/>
    <col min="5" max="16384" width="9" style="125"/>
  </cols>
  <sheetData>
    <row r="1" s="156" customFormat="1" ht="42" customHeight="1" spans="1:4">
      <c r="A1" s="158" t="s">
        <v>865</v>
      </c>
      <c r="B1" s="158"/>
      <c r="C1" s="158"/>
      <c r="D1" s="158"/>
    </row>
    <row r="2" s="157" customFormat="1" ht="27" customHeight="1" spans="4:4">
      <c r="D2" s="157" t="s">
        <v>3</v>
      </c>
    </row>
    <row r="3" ht="30" customHeight="1" spans="1:4">
      <c r="A3" s="131" t="s">
        <v>67</v>
      </c>
      <c r="B3" s="132" t="s">
        <v>5</v>
      </c>
      <c r="C3" s="133" t="s">
        <v>68</v>
      </c>
      <c r="D3" s="133" t="s">
        <v>5</v>
      </c>
    </row>
    <row r="4" ht="24" customHeight="1" spans="1:4">
      <c r="A4" s="134" t="s">
        <v>866</v>
      </c>
      <c r="B4" s="134"/>
      <c r="C4" s="134" t="s">
        <v>867</v>
      </c>
      <c r="D4" s="134"/>
    </row>
    <row r="5" s="126" customFormat="1" ht="24" customHeight="1" spans="1:4">
      <c r="A5" s="134" t="s">
        <v>71</v>
      </c>
      <c r="B5" s="134"/>
      <c r="C5" s="134" t="s">
        <v>72</v>
      </c>
      <c r="D5" s="134"/>
    </row>
    <row r="6" ht="24" customHeight="1" spans="1:4">
      <c r="A6" s="135" t="s">
        <v>81</v>
      </c>
      <c r="B6" s="136"/>
      <c r="C6" s="135" t="s">
        <v>868</v>
      </c>
      <c r="D6" s="136"/>
    </row>
    <row r="7" s="126" customFormat="1" ht="24" customHeight="1" spans="1:4">
      <c r="A7" s="137" t="s">
        <v>869</v>
      </c>
      <c r="B7" s="136"/>
      <c r="C7" s="138" t="s">
        <v>869</v>
      </c>
      <c r="D7" s="136"/>
    </row>
    <row r="8" ht="24" customHeight="1" spans="1:4">
      <c r="A8" s="137" t="s">
        <v>870</v>
      </c>
      <c r="B8" s="136"/>
      <c r="C8" s="138" t="s">
        <v>870</v>
      </c>
      <c r="D8" s="136"/>
    </row>
    <row r="9" s="126" customFormat="1" ht="24" customHeight="1" spans="1:4">
      <c r="A9" s="137" t="s">
        <v>871</v>
      </c>
      <c r="B9" s="136"/>
      <c r="C9" s="138" t="s">
        <v>871</v>
      </c>
      <c r="D9" s="136"/>
    </row>
    <row r="10" ht="24" customHeight="1" spans="1:4">
      <c r="A10" s="138" t="s">
        <v>872</v>
      </c>
      <c r="B10" s="136"/>
      <c r="C10" s="138" t="s">
        <v>873</v>
      </c>
      <c r="D10" s="136"/>
    </row>
    <row r="11" s="126" customFormat="1" ht="24" customHeight="1" spans="1:4">
      <c r="A11" s="138" t="s">
        <v>873</v>
      </c>
      <c r="B11" s="136"/>
      <c r="C11" s="138" t="s">
        <v>874</v>
      </c>
      <c r="D11" s="136"/>
    </row>
    <row r="12" ht="24" customHeight="1" spans="1:4">
      <c r="A12" s="138" t="s">
        <v>874</v>
      </c>
      <c r="B12" s="136"/>
      <c r="C12" s="135" t="s">
        <v>875</v>
      </c>
      <c r="D12" s="136"/>
    </row>
    <row r="13" s="126" customFormat="1" ht="24" customHeight="1" spans="1:4">
      <c r="A13" s="138" t="s">
        <v>876</v>
      </c>
      <c r="B13" s="136"/>
      <c r="C13" s="137" t="s">
        <v>869</v>
      </c>
      <c r="D13" s="136"/>
    </row>
    <row r="14" ht="24" customHeight="1" spans="1:4">
      <c r="A14" s="135" t="s">
        <v>877</v>
      </c>
      <c r="B14" s="136"/>
      <c r="C14" s="137" t="s">
        <v>870</v>
      </c>
      <c r="D14" s="136"/>
    </row>
    <row r="15" s="126" customFormat="1" ht="24" customHeight="1" spans="1:4">
      <c r="A15" s="138" t="s">
        <v>869</v>
      </c>
      <c r="B15" s="136"/>
      <c r="C15" s="137" t="s">
        <v>871</v>
      </c>
      <c r="D15" s="136"/>
    </row>
    <row r="16" ht="24" customHeight="1" spans="1:4">
      <c r="A16" s="138" t="s">
        <v>870</v>
      </c>
      <c r="B16" s="136"/>
      <c r="C16" s="138" t="s">
        <v>872</v>
      </c>
      <c r="D16" s="136"/>
    </row>
    <row r="17" s="126" customFormat="1" ht="24" customHeight="1" spans="1:4">
      <c r="A17" s="138" t="s">
        <v>871</v>
      </c>
      <c r="B17" s="136"/>
      <c r="C17" s="138" t="s">
        <v>873</v>
      </c>
      <c r="D17" s="136"/>
    </row>
    <row r="18" ht="24" customHeight="1" spans="1:4">
      <c r="A18" s="138" t="s">
        <v>873</v>
      </c>
      <c r="B18" s="136"/>
      <c r="C18" s="138" t="s">
        <v>874</v>
      </c>
      <c r="D18" s="136"/>
    </row>
    <row r="19" ht="24" customHeight="1" spans="1:4">
      <c r="A19" s="138" t="s">
        <v>874</v>
      </c>
      <c r="B19" s="136"/>
      <c r="C19" s="138" t="s">
        <v>876</v>
      </c>
      <c r="D19" s="136"/>
    </row>
    <row r="20" s="126" customFormat="1" ht="24" customHeight="1" spans="1:4">
      <c r="A20" s="135" t="s">
        <v>878</v>
      </c>
      <c r="B20" s="136"/>
      <c r="C20" s="135" t="s">
        <v>879</v>
      </c>
      <c r="D20" s="136"/>
    </row>
    <row r="21" s="126" customFormat="1" ht="24" customHeight="1" spans="1:4">
      <c r="A21" s="137" t="s">
        <v>869</v>
      </c>
      <c r="B21" s="136"/>
      <c r="C21" s="137" t="s">
        <v>869</v>
      </c>
      <c r="D21" s="136"/>
    </row>
    <row r="22" s="126" customFormat="1" ht="24" customHeight="1" spans="1:4">
      <c r="A22" s="137" t="s">
        <v>870</v>
      </c>
      <c r="B22" s="136"/>
      <c r="C22" s="137" t="s">
        <v>870</v>
      </c>
      <c r="D22" s="136"/>
    </row>
    <row r="23" s="126" customFormat="1" ht="24" customHeight="1" spans="1:4">
      <c r="A23" s="137" t="s">
        <v>871</v>
      </c>
      <c r="B23" s="136"/>
      <c r="C23" s="137" t="s">
        <v>871</v>
      </c>
      <c r="D23" s="136"/>
    </row>
    <row r="24" s="126" customFormat="1" ht="24" customHeight="1" spans="1:4">
      <c r="A24" s="138" t="s">
        <v>872</v>
      </c>
      <c r="B24" s="136"/>
      <c r="C24" s="138" t="s">
        <v>872</v>
      </c>
      <c r="D24" s="136"/>
    </row>
    <row r="25" s="126" customFormat="1" ht="24" customHeight="1" spans="1:4">
      <c r="A25" s="138" t="s">
        <v>873</v>
      </c>
      <c r="B25" s="136"/>
      <c r="C25" s="138" t="s">
        <v>873</v>
      </c>
      <c r="D25" s="136"/>
    </row>
    <row r="26" s="126" customFormat="1" ht="24" customHeight="1" spans="1:4">
      <c r="A26" s="138" t="s">
        <v>874</v>
      </c>
      <c r="B26" s="136"/>
      <c r="C26" s="138" t="s">
        <v>874</v>
      </c>
      <c r="D26" s="136"/>
    </row>
    <row r="27" s="126" customFormat="1" ht="24" customHeight="1" spans="1:4">
      <c r="A27" s="138" t="s">
        <v>876</v>
      </c>
      <c r="B27" s="136"/>
      <c r="C27" s="138" t="s">
        <v>876</v>
      </c>
      <c r="D27" s="136"/>
    </row>
    <row r="28" s="126" customFormat="1" ht="24" customHeight="1" spans="1:4">
      <c r="A28" s="139" t="s">
        <v>880</v>
      </c>
      <c r="B28" s="136"/>
      <c r="C28" s="135"/>
      <c r="D28" s="136"/>
    </row>
    <row r="29" s="126" customFormat="1" ht="24" customHeight="1" spans="1:4">
      <c r="A29" s="137" t="s">
        <v>869</v>
      </c>
      <c r="B29" s="136"/>
      <c r="C29" s="137"/>
      <c r="D29" s="136"/>
    </row>
    <row r="30" s="126" customFormat="1" ht="24" customHeight="1" spans="1:4">
      <c r="A30" s="137" t="s">
        <v>870</v>
      </c>
      <c r="B30" s="136"/>
      <c r="C30" s="137"/>
      <c r="D30" s="136"/>
    </row>
    <row r="31" s="126" customFormat="1" ht="24" customHeight="1" spans="1:4">
      <c r="A31" s="137" t="s">
        <v>871</v>
      </c>
      <c r="B31" s="136"/>
      <c r="C31" s="137"/>
      <c r="D31" s="136"/>
    </row>
    <row r="32" s="126" customFormat="1" ht="24" customHeight="1" spans="1:4">
      <c r="A32" s="138" t="s">
        <v>872</v>
      </c>
      <c r="B32" s="136"/>
      <c r="C32" s="137"/>
      <c r="D32" s="136"/>
    </row>
    <row r="33" s="126" customFormat="1" ht="24" customHeight="1" spans="1:4">
      <c r="A33" s="138" t="s">
        <v>873</v>
      </c>
      <c r="B33" s="136"/>
      <c r="C33" s="137"/>
      <c r="D33" s="136"/>
    </row>
    <row r="34" s="126" customFormat="1" ht="24" customHeight="1" spans="1:4">
      <c r="A34" s="138" t="s">
        <v>874</v>
      </c>
      <c r="B34" s="136"/>
      <c r="C34" s="137"/>
      <c r="D34" s="136"/>
    </row>
    <row r="35" s="126" customFormat="1" ht="24" customHeight="1" spans="1:4">
      <c r="A35" s="138" t="s">
        <v>876</v>
      </c>
      <c r="B35" s="136"/>
      <c r="C35" s="137"/>
      <c r="D35" s="136"/>
    </row>
    <row r="36" s="126" customFormat="1" ht="24" customHeight="1" spans="1:4">
      <c r="A36" s="137"/>
      <c r="B36" s="136"/>
      <c r="C36" s="137"/>
      <c r="D36" s="136"/>
    </row>
    <row r="37" ht="24" customHeight="1" spans="1:4">
      <c r="A37" s="140" t="s">
        <v>114</v>
      </c>
      <c r="B37" s="134"/>
      <c r="C37" s="141" t="s">
        <v>115</v>
      </c>
      <c r="D37" s="134"/>
    </row>
    <row r="38" ht="24" customHeight="1" spans="1:4">
      <c r="A38" s="136"/>
      <c r="B38" s="136"/>
      <c r="C38" s="134" t="s">
        <v>881</v>
      </c>
      <c r="D38" s="134"/>
    </row>
    <row r="39" ht="24" customHeight="1" spans="1:4">
      <c r="A39" s="136"/>
      <c r="B39" s="136"/>
      <c r="C39" s="135" t="s">
        <v>869</v>
      </c>
      <c r="D39" s="136"/>
    </row>
    <row r="40" ht="24" customHeight="1" spans="1:4">
      <c r="A40" s="136"/>
      <c r="B40" s="136"/>
      <c r="C40" s="135" t="s">
        <v>870</v>
      </c>
      <c r="D40" s="136"/>
    </row>
    <row r="41" ht="24" customHeight="1" spans="1:4">
      <c r="A41" s="136"/>
      <c r="B41" s="136"/>
      <c r="C41" s="135" t="s">
        <v>871</v>
      </c>
      <c r="D41" s="136"/>
    </row>
    <row r="42" ht="24" customHeight="1" spans="1:4">
      <c r="A42" s="136"/>
      <c r="B42" s="136"/>
      <c r="C42" s="135" t="s">
        <v>872</v>
      </c>
      <c r="D42" s="136"/>
    </row>
    <row r="43" ht="24" customHeight="1" spans="1:4">
      <c r="A43" s="136"/>
      <c r="B43" s="136"/>
      <c r="C43" s="135" t="s">
        <v>873</v>
      </c>
      <c r="D43" s="136"/>
    </row>
    <row r="44" ht="24" customHeight="1" spans="1:4">
      <c r="A44" s="136"/>
      <c r="B44" s="136"/>
      <c r="C44" s="135" t="s">
        <v>874</v>
      </c>
      <c r="D44" s="136"/>
    </row>
    <row r="45" ht="24" customHeight="1" spans="1:4">
      <c r="A45" s="159"/>
      <c r="B45" s="159"/>
      <c r="C45" s="160" t="s">
        <v>876</v>
      </c>
      <c r="D45" s="159"/>
    </row>
    <row r="46" customFormat="1" ht="24" customHeight="1" spans="1:256">
      <c r="A46" s="136"/>
      <c r="B46" s="136"/>
      <c r="C46" s="161" t="s">
        <v>882</v>
      </c>
      <c r="D46" s="161"/>
      <c r="HS46" s="125"/>
      <c r="HT46" s="125"/>
      <c r="HU46" s="125"/>
      <c r="HV46" s="125"/>
      <c r="HW46" s="125"/>
      <c r="HX46" s="125"/>
      <c r="HY46" s="125"/>
      <c r="HZ46" s="125"/>
      <c r="IA46" s="125"/>
      <c r="IB46" s="125"/>
      <c r="IC46" s="125"/>
      <c r="ID46" s="125"/>
      <c r="IE46" s="125"/>
      <c r="IF46" s="125"/>
      <c r="IG46" s="125"/>
      <c r="IH46" s="125"/>
      <c r="II46" s="125"/>
      <c r="IJ46" s="125"/>
      <c r="IK46" s="125"/>
      <c r="IL46" s="125"/>
      <c r="IM46" s="125"/>
      <c r="IN46" s="125"/>
      <c r="IO46" s="125"/>
      <c r="IP46" s="125"/>
      <c r="IQ46" s="125"/>
      <c r="IR46" s="125"/>
      <c r="IS46" s="125"/>
      <c r="IT46" s="125"/>
      <c r="IU46" s="125"/>
      <c r="IV46" s="125"/>
    </row>
    <row r="47" s="127" customFormat="1" ht="50" customHeight="1" spans="1:256">
      <c r="A47" s="142" t="s">
        <v>827</v>
      </c>
      <c r="B47" s="142"/>
      <c r="C47" s="142"/>
      <c r="D47" s="142"/>
      <c r="HS47" s="128"/>
      <c r="HT47" s="128"/>
      <c r="HU47" s="128"/>
      <c r="HV47" s="128"/>
      <c r="HW47" s="128"/>
      <c r="HX47" s="128"/>
      <c r="HY47" s="128"/>
      <c r="HZ47" s="128"/>
      <c r="IA47" s="128"/>
      <c r="IB47" s="128"/>
      <c r="IC47" s="128"/>
      <c r="ID47" s="128"/>
      <c r="IE47" s="128"/>
      <c r="IF47" s="128"/>
      <c r="IG47" s="128"/>
      <c r="IH47" s="128"/>
      <c r="II47" s="128"/>
      <c r="IJ47" s="128"/>
      <c r="IK47" s="128"/>
      <c r="IL47" s="128"/>
      <c r="IM47" s="128"/>
      <c r="IN47" s="128"/>
      <c r="IO47" s="128"/>
      <c r="IP47" s="128"/>
      <c r="IQ47" s="128"/>
      <c r="IR47" s="128"/>
      <c r="IS47" s="128"/>
      <c r="IT47" s="128"/>
      <c r="IU47" s="128"/>
      <c r="IV47" s="128"/>
    </row>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1:D1"/>
    <mergeCell ref="A47:D47"/>
  </mergeCells>
  <printOptions horizontalCentered="1"/>
  <pageMargins left="0.590277777777778" right="0.590277777777778" top="0.786805555555556" bottom="0.786805555555556" header="0.5" footer="0.5"/>
  <pageSetup paperSize="9" scale="92" fitToHeight="0" orientation="portrait" horizontalDpi="600"/>
  <headerFooter/>
  <colBreaks count="1" manualBreakCount="1">
    <brk id="4" max="6553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4"/>
  <sheetViews>
    <sheetView showZeros="0" view="pageBreakPreview" zoomScale="85" zoomScaleNormal="100" zoomScaleSheetLayoutView="85" workbookViewId="0">
      <selection activeCell="F39" sqref="F39"/>
    </sheetView>
  </sheetViews>
  <sheetFormatPr defaultColWidth="8.875" defaultRowHeight="14.25"/>
  <cols>
    <col min="1" max="1" width="60.8833333333333" style="128" customWidth="1"/>
    <col min="2" max="2" width="22.9333333333333" style="128" customWidth="1"/>
    <col min="3" max="8" width="9" style="128"/>
    <col min="9" max="16384" width="8.875" style="128"/>
  </cols>
  <sheetData>
    <row r="1" s="122" customFormat="1" ht="42" customHeight="1" spans="1:2">
      <c r="A1" s="129" t="s">
        <v>883</v>
      </c>
      <c r="B1" s="129"/>
    </row>
    <row r="2" s="123" customFormat="1" ht="27" customHeight="1" spans="2:2">
      <c r="B2" s="123" t="s">
        <v>3</v>
      </c>
    </row>
    <row r="3" s="144" customFormat="1" ht="30" customHeight="1" spans="1:2">
      <c r="A3" s="145" t="s">
        <v>718</v>
      </c>
      <c r="B3" s="146" t="s">
        <v>5</v>
      </c>
    </row>
    <row r="4" s="153" customFormat="1" ht="24" customHeight="1" spans="1:226">
      <c r="A4" s="147" t="s">
        <v>786</v>
      </c>
      <c r="B4" s="154">
        <f>SUM(B5:B9)</f>
        <v>0</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row>
    <row r="5" s="127" customFormat="1" ht="24" customHeight="1" spans="1:228">
      <c r="A5" s="31" t="s">
        <v>787</v>
      </c>
      <c r="B5" s="151"/>
      <c r="HS5" s="128"/>
      <c r="HT5" s="128"/>
    </row>
    <row r="6" s="127" customFormat="1" ht="24" customHeight="1" spans="1:228">
      <c r="A6" s="136" t="s">
        <v>788</v>
      </c>
      <c r="B6" s="151"/>
      <c r="HS6" s="128"/>
      <c r="HT6" s="128"/>
    </row>
    <row r="7" s="127" customFormat="1" ht="24" customHeight="1" spans="1:228">
      <c r="A7" s="136" t="s">
        <v>789</v>
      </c>
      <c r="B7" s="151"/>
      <c r="HS7" s="128"/>
      <c r="HT7" s="128"/>
    </row>
    <row r="8" s="127" customFormat="1" ht="24" customHeight="1" spans="1:228">
      <c r="A8" s="136" t="s">
        <v>790</v>
      </c>
      <c r="B8" s="151"/>
      <c r="HS8" s="128"/>
      <c r="HT8" s="128"/>
    </row>
    <row r="9" s="127" customFormat="1" ht="24" customHeight="1" spans="1:228">
      <c r="A9" s="155" t="s">
        <v>791</v>
      </c>
      <c r="B9" s="151"/>
      <c r="HS9" s="128"/>
      <c r="HT9" s="128"/>
    </row>
    <row r="10" s="153" customFormat="1" ht="24" customHeight="1" spans="1:226">
      <c r="A10" s="147" t="s">
        <v>792</v>
      </c>
      <c r="B10" s="154">
        <f>SUM(B11:B14)</f>
        <v>0</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27"/>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7"/>
    </row>
    <row r="11" s="127" customFormat="1" ht="24" customHeight="1" spans="1:228">
      <c r="A11" s="31" t="s">
        <v>793</v>
      </c>
      <c r="B11" s="151"/>
      <c r="HS11" s="128"/>
      <c r="HT11" s="128"/>
    </row>
    <row r="12" s="127" customFormat="1" ht="24" customHeight="1" spans="1:228">
      <c r="A12" s="136" t="s">
        <v>794</v>
      </c>
      <c r="B12" s="151"/>
      <c r="HS12" s="128"/>
      <c r="HT12" s="128"/>
    </row>
    <row r="13" s="127" customFormat="1" ht="24" customHeight="1" spans="1:228">
      <c r="A13" s="136" t="s">
        <v>795</v>
      </c>
      <c r="B13" s="151"/>
      <c r="HS13" s="128"/>
      <c r="HT13" s="128"/>
    </row>
    <row r="14" s="127" customFormat="1" ht="24" customHeight="1" spans="1:228">
      <c r="A14" s="136" t="s">
        <v>796</v>
      </c>
      <c r="B14" s="151"/>
      <c r="HS14" s="128"/>
      <c r="HT14" s="128"/>
    </row>
    <row r="15" s="153" customFormat="1" ht="24" customHeight="1" spans="1:226">
      <c r="A15" s="147" t="s">
        <v>797</v>
      </c>
      <c r="B15" s="154">
        <f>SUM(B16:B19)</f>
        <v>0</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c r="EV15" s="127"/>
      <c r="EW15" s="127"/>
      <c r="EX15" s="127"/>
      <c r="EY15" s="127"/>
      <c r="EZ15" s="127"/>
      <c r="FA15" s="127"/>
      <c r="FB15" s="127"/>
      <c r="FC15" s="127"/>
      <c r="FD15" s="127"/>
      <c r="FE15" s="127"/>
      <c r="FF15" s="127"/>
      <c r="FG15" s="127"/>
      <c r="FH15" s="127"/>
      <c r="FI15" s="127"/>
      <c r="FJ15" s="127"/>
      <c r="FK15" s="127"/>
      <c r="FL15" s="127"/>
      <c r="FM15" s="127"/>
      <c r="FN15" s="127"/>
      <c r="FO15" s="127"/>
      <c r="FP15" s="127"/>
      <c r="FQ15" s="127"/>
      <c r="FR15" s="127"/>
      <c r="FS15" s="127"/>
      <c r="FT15" s="127"/>
      <c r="FU15" s="127"/>
      <c r="FV15" s="127"/>
      <c r="FW15" s="127"/>
      <c r="FX15" s="127"/>
      <c r="FY15" s="127"/>
      <c r="FZ15" s="127"/>
      <c r="GA15" s="127"/>
      <c r="GB15" s="127"/>
      <c r="GC15" s="127"/>
      <c r="GD15" s="127"/>
      <c r="GE15" s="127"/>
      <c r="GF15" s="127"/>
      <c r="GG15" s="127"/>
      <c r="GH15" s="127"/>
      <c r="GI15" s="127"/>
      <c r="GJ15" s="127"/>
      <c r="GK15" s="127"/>
      <c r="GL15" s="127"/>
      <c r="GM15" s="127"/>
      <c r="GN15" s="127"/>
      <c r="GO15" s="127"/>
      <c r="GP15" s="127"/>
      <c r="GQ15" s="127"/>
      <c r="GR15" s="127"/>
      <c r="GS15" s="127"/>
      <c r="GT15" s="127"/>
      <c r="GU15" s="127"/>
      <c r="GV15" s="127"/>
      <c r="GW15" s="127"/>
      <c r="GX15" s="127"/>
      <c r="GY15" s="127"/>
      <c r="GZ15" s="127"/>
      <c r="HA15" s="127"/>
      <c r="HB15" s="127"/>
      <c r="HC15" s="127"/>
      <c r="HD15" s="127"/>
      <c r="HE15" s="127"/>
      <c r="HF15" s="127"/>
      <c r="HG15" s="127"/>
      <c r="HH15" s="127"/>
      <c r="HI15" s="127"/>
      <c r="HJ15" s="127"/>
      <c r="HK15" s="127"/>
      <c r="HL15" s="127"/>
      <c r="HM15" s="127"/>
      <c r="HN15" s="127"/>
      <c r="HO15" s="127"/>
      <c r="HP15" s="127"/>
      <c r="HQ15" s="127"/>
      <c r="HR15" s="127"/>
    </row>
    <row r="16" s="127" customFormat="1" ht="24" customHeight="1" spans="1:228">
      <c r="A16" s="31" t="s">
        <v>798</v>
      </c>
      <c r="B16" s="151"/>
      <c r="HS16" s="128"/>
      <c r="HT16" s="128"/>
    </row>
    <row r="17" s="127" customFormat="1" ht="24" customHeight="1" spans="1:228">
      <c r="A17" s="31" t="s">
        <v>799</v>
      </c>
      <c r="B17" s="151"/>
      <c r="HS17" s="128"/>
      <c r="HT17" s="128"/>
    </row>
    <row r="18" s="127" customFormat="1" ht="24" customHeight="1" spans="1:228">
      <c r="A18" s="31" t="s">
        <v>800</v>
      </c>
      <c r="B18" s="151"/>
      <c r="HS18" s="128"/>
      <c r="HT18" s="128"/>
    </row>
    <row r="19" s="127" customFormat="1" ht="24" customHeight="1" spans="1:228">
      <c r="A19" s="31" t="s">
        <v>801</v>
      </c>
      <c r="B19" s="151"/>
      <c r="HS19" s="128"/>
      <c r="HT19" s="128"/>
    </row>
    <row r="20" s="153" customFormat="1" ht="24" customHeight="1" spans="1:226">
      <c r="A20" s="147" t="s">
        <v>802</v>
      </c>
      <c r="B20" s="154">
        <f>SUM(B21:B25)</f>
        <v>0</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7"/>
      <c r="DV20" s="127"/>
      <c r="DW20" s="127"/>
      <c r="DX20" s="127"/>
      <c r="DY20" s="127"/>
      <c r="DZ20" s="127"/>
      <c r="EA20" s="127"/>
      <c r="EB20" s="127"/>
      <c r="EC20" s="127"/>
      <c r="ED20" s="127"/>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27"/>
    </row>
    <row r="21" s="127" customFormat="1" ht="24" customHeight="1" spans="1:2">
      <c r="A21" s="31" t="s">
        <v>803</v>
      </c>
      <c r="B21" s="151"/>
    </row>
    <row r="22" s="127" customFormat="1" ht="24" customHeight="1" spans="1:2">
      <c r="A22" s="31" t="s">
        <v>804</v>
      </c>
      <c r="B22" s="151"/>
    </row>
    <row r="23" s="127" customFormat="1" ht="24" customHeight="1" spans="1:2">
      <c r="A23" s="31" t="s">
        <v>805</v>
      </c>
      <c r="B23" s="151"/>
    </row>
    <row r="24" s="127" customFormat="1" ht="24" customHeight="1" spans="1:2">
      <c r="A24" s="31" t="s">
        <v>806</v>
      </c>
      <c r="B24" s="151"/>
    </row>
    <row r="25" s="127" customFormat="1" ht="24" customHeight="1" spans="1:2">
      <c r="A25" s="31" t="s">
        <v>807</v>
      </c>
      <c r="B25" s="151"/>
    </row>
    <row r="26" s="153" customFormat="1" ht="24" customHeight="1" spans="1:226">
      <c r="A26" s="134" t="s">
        <v>808</v>
      </c>
      <c r="B26" s="154">
        <f>SUM(B27:B32)</f>
        <v>0</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row>
    <row r="27" s="127" customFormat="1" ht="24" customHeight="1" spans="1:2">
      <c r="A27" s="31" t="s">
        <v>809</v>
      </c>
      <c r="B27" s="151"/>
    </row>
    <row r="28" s="127" customFormat="1" ht="24" customHeight="1" spans="1:2">
      <c r="A28" s="31" t="s">
        <v>810</v>
      </c>
      <c r="B28" s="151"/>
    </row>
    <row r="29" s="127" customFormat="1" ht="24" customHeight="1" spans="1:2">
      <c r="A29" s="31" t="s">
        <v>811</v>
      </c>
      <c r="B29" s="151"/>
    </row>
    <row r="30" s="127" customFormat="1" ht="24" customHeight="1" spans="1:2">
      <c r="A30" s="31" t="s">
        <v>812</v>
      </c>
      <c r="B30" s="151"/>
    </row>
    <row r="31" s="127" customFormat="1" ht="24" customHeight="1" spans="1:2">
      <c r="A31" s="31" t="s">
        <v>813</v>
      </c>
      <c r="B31" s="151"/>
    </row>
    <row r="32" s="127" customFormat="1" ht="24" customHeight="1" spans="1:2">
      <c r="A32" s="31" t="s">
        <v>814</v>
      </c>
      <c r="B32" s="151"/>
    </row>
    <row r="33" s="153" customFormat="1" ht="24" customHeight="1" spans="1:226">
      <c r="A33" s="134" t="s">
        <v>815</v>
      </c>
      <c r="B33" s="154">
        <f>SUM(B34:B38)</f>
        <v>0</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27"/>
      <c r="DX33" s="127"/>
      <c r="DY33" s="127"/>
      <c r="DZ33" s="127"/>
      <c r="EA33" s="127"/>
      <c r="EB33" s="127"/>
      <c r="EC33" s="127"/>
      <c r="ED33" s="127"/>
      <c r="EE33" s="127"/>
      <c r="EF33" s="127"/>
      <c r="EG33" s="127"/>
      <c r="EH33" s="127"/>
      <c r="EI33" s="127"/>
      <c r="EJ33" s="127"/>
      <c r="EK33" s="127"/>
      <c r="EL33" s="127"/>
      <c r="EM33" s="127"/>
      <c r="EN33" s="127"/>
      <c r="EO33" s="127"/>
      <c r="EP33" s="127"/>
      <c r="EQ33" s="127"/>
      <c r="ER33" s="127"/>
      <c r="ES33" s="127"/>
      <c r="ET33" s="127"/>
      <c r="EU33" s="127"/>
      <c r="EV33" s="127"/>
      <c r="EW33" s="127"/>
      <c r="EX33" s="127"/>
      <c r="EY33" s="127"/>
      <c r="EZ33" s="127"/>
      <c r="FA33" s="127"/>
      <c r="FB33" s="127"/>
      <c r="FC33" s="127"/>
      <c r="FD33" s="127"/>
      <c r="FE33" s="127"/>
      <c r="FF33" s="127"/>
      <c r="FG33" s="127"/>
      <c r="FH33" s="127"/>
      <c r="FI33" s="127"/>
      <c r="FJ33" s="127"/>
      <c r="FK33" s="127"/>
      <c r="FL33" s="127"/>
      <c r="FM33" s="127"/>
      <c r="FN33" s="127"/>
      <c r="FO33" s="127"/>
      <c r="FP33" s="127"/>
      <c r="FQ33" s="127"/>
      <c r="FR33" s="127"/>
      <c r="FS33" s="127"/>
      <c r="FT33" s="127"/>
      <c r="FU33" s="127"/>
      <c r="FV33" s="127"/>
      <c r="FW33" s="127"/>
      <c r="FX33" s="127"/>
      <c r="FY33" s="127"/>
      <c r="FZ33" s="127"/>
      <c r="GA33" s="127"/>
      <c r="GB33" s="127"/>
      <c r="GC33" s="127"/>
      <c r="GD33" s="127"/>
      <c r="GE33" s="127"/>
      <c r="GF33" s="127"/>
      <c r="GG33" s="127"/>
      <c r="GH33" s="127"/>
      <c r="GI33" s="127"/>
      <c r="GJ33" s="127"/>
      <c r="GK33" s="127"/>
      <c r="GL33" s="127"/>
      <c r="GM33" s="127"/>
      <c r="GN33" s="127"/>
      <c r="GO33" s="127"/>
      <c r="GP33" s="127"/>
      <c r="GQ33" s="127"/>
      <c r="GR33" s="127"/>
      <c r="GS33" s="127"/>
      <c r="GT33" s="127"/>
      <c r="GU33" s="127"/>
      <c r="GV33" s="127"/>
      <c r="GW33" s="127"/>
      <c r="GX33" s="127"/>
      <c r="GY33" s="127"/>
      <c r="GZ33" s="127"/>
      <c r="HA33" s="127"/>
      <c r="HB33" s="127"/>
      <c r="HC33" s="127"/>
      <c r="HD33" s="127"/>
      <c r="HE33" s="127"/>
      <c r="HF33" s="127"/>
      <c r="HG33" s="127"/>
      <c r="HH33" s="127"/>
      <c r="HI33" s="127"/>
      <c r="HJ33" s="127"/>
      <c r="HK33" s="127"/>
      <c r="HL33" s="127"/>
      <c r="HM33" s="127"/>
      <c r="HN33" s="127"/>
      <c r="HO33" s="127"/>
      <c r="HP33" s="127"/>
      <c r="HQ33" s="127"/>
      <c r="HR33" s="127"/>
    </row>
    <row r="34" s="127" customFormat="1" ht="24" customHeight="1" spans="1:2">
      <c r="A34" s="31" t="s">
        <v>816</v>
      </c>
      <c r="B34" s="151"/>
    </row>
    <row r="35" s="127" customFormat="1" ht="24" customHeight="1" spans="1:2">
      <c r="A35" s="31" t="s">
        <v>817</v>
      </c>
      <c r="B35" s="151"/>
    </row>
    <row r="36" s="127" customFormat="1" ht="24" customHeight="1" spans="1:2">
      <c r="A36" s="31" t="s">
        <v>818</v>
      </c>
      <c r="B36" s="151"/>
    </row>
    <row r="37" s="127" customFormat="1" ht="24" customHeight="1" spans="1:2">
      <c r="A37" s="31" t="s">
        <v>819</v>
      </c>
      <c r="B37" s="151"/>
    </row>
    <row r="38" s="127" customFormat="1" ht="24" customHeight="1" spans="1:2">
      <c r="A38" s="31" t="s">
        <v>820</v>
      </c>
      <c r="B38" s="151"/>
    </row>
    <row r="39" s="127" customFormat="1" ht="24" customHeight="1" spans="1:2">
      <c r="A39" s="134" t="s">
        <v>821</v>
      </c>
      <c r="B39" s="154">
        <f>SUM(B40:B43)</f>
        <v>0</v>
      </c>
    </row>
    <row r="40" s="127" customFormat="1" ht="24" customHeight="1" spans="1:2">
      <c r="A40" s="31" t="s">
        <v>822</v>
      </c>
      <c r="B40" s="151"/>
    </row>
    <row r="41" s="127" customFormat="1" ht="24" customHeight="1" spans="1:2">
      <c r="A41" s="31" t="s">
        <v>823</v>
      </c>
      <c r="B41" s="151"/>
    </row>
    <row r="42" s="127" customFormat="1" ht="24" customHeight="1" spans="1:2">
      <c r="A42" s="31" t="s">
        <v>824</v>
      </c>
      <c r="B42" s="151"/>
    </row>
    <row r="43" s="127" customFormat="1" ht="24" customHeight="1" spans="1:2">
      <c r="A43" s="31" t="s">
        <v>825</v>
      </c>
      <c r="B43" s="151"/>
    </row>
    <row r="44" s="127" customFormat="1" ht="24" customHeight="1" spans="1:2">
      <c r="A44" s="31"/>
      <c r="B44" s="151"/>
    </row>
    <row r="45" s="127" customFormat="1" ht="24" customHeight="1" spans="1:2">
      <c r="A45" s="152" t="s">
        <v>826</v>
      </c>
      <c r="B45" s="154">
        <f>B39+B33+B26+B20+B15+B10+B4</f>
        <v>0</v>
      </c>
    </row>
    <row r="46" s="127" customFormat="1" ht="59" customHeight="1" spans="1:256">
      <c r="A46" s="142" t="s">
        <v>827</v>
      </c>
      <c r="B46" s="142"/>
      <c r="HS46" s="128"/>
      <c r="HT46" s="128"/>
      <c r="HU46" s="128"/>
      <c r="HV46" s="128"/>
      <c r="HW46" s="128"/>
      <c r="HX46" s="128"/>
      <c r="HY46" s="128"/>
      <c r="HZ46" s="128"/>
      <c r="IA46" s="128"/>
      <c r="IB46" s="128"/>
      <c r="IC46" s="128"/>
      <c r="ID46" s="128"/>
      <c r="IE46" s="128"/>
      <c r="IF46" s="128"/>
      <c r="IG46" s="128"/>
      <c r="IH46" s="128"/>
      <c r="II46" s="128"/>
      <c r="IJ46" s="128"/>
      <c r="IK46" s="128"/>
      <c r="IL46" s="128"/>
      <c r="IM46" s="128"/>
      <c r="IN46" s="128"/>
      <c r="IO46" s="128"/>
      <c r="IP46" s="128"/>
      <c r="IQ46" s="128"/>
      <c r="IR46" s="128"/>
      <c r="IS46" s="128"/>
      <c r="IT46" s="128"/>
      <c r="IU46" s="128"/>
      <c r="IV46" s="128"/>
    </row>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1:B1"/>
    <mergeCell ref="A46:B46"/>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4"/>
  <sheetViews>
    <sheetView showZeros="0" view="pageBreakPreview" zoomScaleNormal="100" zoomScaleSheetLayoutView="100" workbookViewId="0">
      <selection activeCell="F7" sqref="F7"/>
    </sheetView>
  </sheetViews>
  <sheetFormatPr defaultColWidth="8.875" defaultRowHeight="14.25"/>
  <cols>
    <col min="1" max="1" width="55" style="128" customWidth="1"/>
    <col min="2" max="2" width="30.5" style="128" customWidth="1"/>
    <col min="3" max="16384" width="8.875" style="128"/>
  </cols>
  <sheetData>
    <row r="1" s="122" customFormat="1" ht="42" customHeight="1" spans="1:2">
      <c r="A1" s="129" t="s">
        <v>884</v>
      </c>
      <c r="B1" s="129"/>
    </row>
    <row r="2" s="123" customFormat="1" ht="27" customHeight="1" spans="2:2">
      <c r="B2" s="123" t="s">
        <v>3</v>
      </c>
    </row>
    <row r="3" s="144" customFormat="1" ht="30" customHeight="1" spans="1:2">
      <c r="A3" s="145" t="s">
        <v>718</v>
      </c>
      <c r="B3" s="146" t="s">
        <v>5</v>
      </c>
    </row>
    <row r="4" s="127" customFormat="1" ht="24" customHeight="1" spans="1:2">
      <c r="A4" s="147" t="s">
        <v>829</v>
      </c>
      <c r="B4" s="148">
        <f>SUM(B5:B8)</f>
        <v>0</v>
      </c>
    </row>
    <row r="5" s="127" customFormat="1" ht="24" customHeight="1" spans="1:2">
      <c r="A5" s="31" t="s">
        <v>830</v>
      </c>
      <c r="B5" s="149"/>
    </row>
    <row r="6" s="127" customFormat="1" ht="24" customHeight="1" spans="1:2">
      <c r="A6" s="31" t="s">
        <v>831</v>
      </c>
      <c r="B6" s="149"/>
    </row>
    <row r="7" s="127" customFormat="1" ht="24" customHeight="1" spans="1:2">
      <c r="A7" s="31" t="s">
        <v>832</v>
      </c>
      <c r="B7" s="149"/>
    </row>
    <row r="8" s="127" customFormat="1" ht="24" customHeight="1" spans="1:7">
      <c r="A8" s="31" t="s">
        <v>833</v>
      </c>
      <c r="B8" s="149"/>
      <c r="G8" s="150"/>
    </row>
    <row r="9" s="127" customFormat="1" ht="24" customHeight="1" spans="1:2">
      <c r="A9" s="147" t="s">
        <v>834</v>
      </c>
      <c r="B9" s="148">
        <f>SUM(B10:B17)</f>
        <v>0</v>
      </c>
    </row>
    <row r="10" s="127" customFormat="1" ht="24" customHeight="1" spans="1:2">
      <c r="A10" s="31" t="s">
        <v>835</v>
      </c>
      <c r="B10" s="149"/>
    </row>
    <row r="11" s="127" customFormat="1" ht="24" customHeight="1" spans="1:2">
      <c r="A11" s="31" t="s">
        <v>836</v>
      </c>
      <c r="B11" s="149"/>
    </row>
    <row r="12" s="127" customFormat="1" ht="24" customHeight="1" spans="1:2">
      <c r="A12" s="31" t="s">
        <v>832</v>
      </c>
      <c r="B12" s="149"/>
    </row>
    <row r="13" s="127" customFormat="1" ht="24" customHeight="1" spans="1:2">
      <c r="A13" s="31" t="s">
        <v>837</v>
      </c>
      <c r="B13" s="149"/>
    </row>
    <row r="14" s="127" customFormat="1" ht="24" customHeight="1" spans="1:2">
      <c r="A14" s="31" t="s">
        <v>838</v>
      </c>
      <c r="B14" s="149"/>
    </row>
    <row r="15" s="127" customFormat="1" ht="24" customHeight="1" spans="1:2">
      <c r="A15" s="31" t="s">
        <v>839</v>
      </c>
      <c r="B15" s="149"/>
    </row>
    <row r="16" s="127" customFormat="1" ht="24" customHeight="1" spans="1:2">
      <c r="A16" s="31" t="s">
        <v>840</v>
      </c>
      <c r="B16" s="149"/>
    </row>
    <row r="17" s="127" customFormat="1" ht="24" customHeight="1" spans="1:2">
      <c r="A17" s="31" t="s">
        <v>841</v>
      </c>
      <c r="B17" s="149"/>
    </row>
    <row r="18" s="127" customFormat="1" ht="24" customHeight="1" spans="1:2">
      <c r="A18" s="147" t="s">
        <v>842</v>
      </c>
      <c r="B18" s="148">
        <f>SUM(B19:B21)</f>
        <v>0</v>
      </c>
    </row>
    <row r="19" s="127" customFormat="1" ht="24" customHeight="1" spans="1:2">
      <c r="A19" s="31" t="s">
        <v>843</v>
      </c>
      <c r="B19" s="149"/>
    </row>
    <row r="20" s="127" customFormat="1" ht="24" customHeight="1" spans="1:2">
      <c r="A20" s="31" t="s">
        <v>844</v>
      </c>
      <c r="B20" s="149"/>
    </row>
    <row r="21" s="127" customFormat="1" ht="24" customHeight="1" spans="1:2">
      <c r="A21" s="31" t="s">
        <v>845</v>
      </c>
      <c r="B21" s="149"/>
    </row>
    <row r="22" s="127" customFormat="1" ht="24" customHeight="1" spans="1:2">
      <c r="A22" s="147" t="s">
        <v>846</v>
      </c>
      <c r="B22" s="148">
        <f>SUM(B23:B27)</f>
        <v>0</v>
      </c>
    </row>
    <row r="23" s="127" customFormat="1" ht="24" customHeight="1" spans="1:2">
      <c r="A23" s="31" t="s">
        <v>847</v>
      </c>
      <c r="B23" s="149"/>
    </row>
    <row r="24" s="127" customFormat="1" ht="24" customHeight="1" spans="1:2">
      <c r="A24" s="31" t="s">
        <v>848</v>
      </c>
      <c r="B24" s="149"/>
    </row>
    <row r="25" s="127" customFormat="1" ht="24" customHeight="1" spans="1:2">
      <c r="A25" s="31" t="s">
        <v>849</v>
      </c>
      <c r="B25" s="149"/>
    </row>
    <row r="26" s="127" customFormat="1" ht="24" customHeight="1" spans="1:2">
      <c r="A26" s="31" t="s">
        <v>850</v>
      </c>
      <c r="B26" s="151"/>
    </row>
    <row r="27" s="127" customFormat="1" ht="24" customHeight="1" spans="1:2">
      <c r="A27" s="31" t="s">
        <v>851</v>
      </c>
      <c r="B27" s="149"/>
    </row>
    <row r="28" s="127" customFormat="1" ht="24" customHeight="1" spans="1:2">
      <c r="A28" s="134" t="s">
        <v>852</v>
      </c>
      <c r="B28" s="148">
        <f>SUM(B29:B32)</f>
        <v>0</v>
      </c>
    </row>
    <row r="29" s="127" customFormat="1" ht="24" customHeight="1" spans="1:2">
      <c r="A29" s="31" t="s">
        <v>853</v>
      </c>
      <c r="B29" s="149"/>
    </row>
    <row r="30" s="127" customFormat="1" ht="24" customHeight="1" spans="1:2">
      <c r="A30" s="31" t="s">
        <v>854</v>
      </c>
      <c r="B30" s="149"/>
    </row>
    <row r="31" s="127" customFormat="1" ht="24" customHeight="1" spans="1:2">
      <c r="A31" s="31" t="s">
        <v>855</v>
      </c>
      <c r="B31" s="149"/>
    </row>
    <row r="32" s="127" customFormat="1" ht="24" customHeight="1" spans="1:2">
      <c r="A32" s="31" t="s">
        <v>856</v>
      </c>
      <c r="B32" s="149"/>
    </row>
    <row r="33" s="127" customFormat="1" ht="24" customHeight="1" spans="1:2">
      <c r="A33" s="134" t="s">
        <v>857</v>
      </c>
      <c r="B33" s="148">
        <f>SUM(B34:B36)</f>
        <v>0</v>
      </c>
    </row>
    <row r="34" s="127" customFormat="1" ht="24" customHeight="1" spans="1:2">
      <c r="A34" s="31" t="s">
        <v>858</v>
      </c>
      <c r="B34" s="149"/>
    </row>
    <row r="35" s="127" customFormat="1" ht="24" customHeight="1" spans="1:2">
      <c r="A35" s="31" t="s">
        <v>855</v>
      </c>
      <c r="B35" s="149"/>
    </row>
    <row r="36" s="127" customFormat="1" ht="24" customHeight="1" spans="1:2">
      <c r="A36" s="31" t="s">
        <v>859</v>
      </c>
      <c r="B36" s="149"/>
    </row>
    <row r="37" s="127" customFormat="1" ht="24" customHeight="1" spans="1:2">
      <c r="A37" s="134" t="s">
        <v>860</v>
      </c>
      <c r="B37" s="148">
        <f>SUM(B38:B40)</f>
        <v>0</v>
      </c>
    </row>
    <row r="38" s="127" customFormat="1" ht="24" customHeight="1" spans="1:2">
      <c r="A38" s="31" t="s">
        <v>861</v>
      </c>
      <c r="B38" s="149"/>
    </row>
    <row r="39" s="127" customFormat="1" ht="24" customHeight="1" spans="1:2">
      <c r="A39" s="31" t="s">
        <v>862</v>
      </c>
      <c r="B39" s="149"/>
    </row>
    <row r="40" s="127" customFormat="1" ht="24" customHeight="1" spans="1:2">
      <c r="A40" s="31" t="s">
        <v>863</v>
      </c>
      <c r="B40" s="149"/>
    </row>
    <row r="41" s="127" customFormat="1" ht="24" customHeight="1" spans="1:2">
      <c r="A41" s="31"/>
      <c r="B41" s="149"/>
    </row>
    <row r="42" s="127" customFormat="1" ht="24" customHeight="1" spans="1:2">
      <c r="A42" s="152" t="s">
        <v>864</v>
      </c>
      <c r="B42" s="148">
        <f>B37+B33+B28+B22+B18+B9+B4</f>
        <v>0</v>
      </c>
    </row>
    <row r="43" s="127" customFormat="1" ht="61" customHeight="1" spans="1:256">
      <c r="A43" s="142" t="s">
        <v>827</v>
      </c>
      <c r="B43" s="142"/>
      <c r="HS43" s="128"/>
      <c r="HT43" s="128"/>
      <c r="HU43" s="128"/>
      <c r="HV43" s="128"/>
      <c r="HW43" s="128"/>
      <c r="HX43" s="128"/>
      <c r="HY43" s="128"/>
      <c r="HZ43" s="128"/>
      <c r="IA43" s="128"/>
      <c r="IB43" s="128"/>
      <c r="IC43" s="128"/>
      <c r="ID43" s="128"/>
      <c r="IE43" s="128"/>
      <c r="IF43" s="128"/>
      <c r="IG43" s="128"/>
      <c r="IH43" s="128"/>
      <c r="II43" s="128"/>
      <c r="IJ43" s="128"/>
      <c r="IK43" s="128"/>
      <c r="IL43" s="128"/>
      <c r="IM43" s="128"/>
      <c r="IN43" s="128"/>
      <c r="IO43" s="128"/>
      <c r="IP43" s="128"/>
      <c r="IQ43" s="128"/>
      <c r="IR43" s="128"/>
      <c r="IS43" s="128"/>
      <c r="IT43" s="128"/>
      <c r="IU43" s="128"/>
      <c r="IV43" s="128"/>
    </row>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1:B1"/>
    <mergeCell ref="A43:B43"/>
  </mergeCells>
  <printOptions horizontalCentered="1"/>
  <pageMargins left="0.590277777777778" right="0.590277777777778" top="0.786805555555556" bottom="0.786805555555556" header="0.5" footer="0.5"/>
  <pageSetup paperSize="9" scale="99" fitToHeight="0"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4"/>
  <sheetViews>
    <sheetView showZeros="0" view="pageBreakPreview" zoomScale="85" zoomScaleNormal="100" zoomScaleSheetLayoutView="85" workbookViewId="0">
      <selection activeCell="C38" sqref="C38"/>
    </sheetView>
  </sheetViews>
  <sheetFormatPr defaultColWidth="8.875" defaultRowHeight="14.25"/>
  <cols>
    <col min="1" max="1" width="32.625" style="128" customWidth="1"/>
    <col min="2" max="2" width="14.55" style="128" customWidth="1"/>
    <col min="3" max="3" width="32.625" style="128" customWidth="1"/>
    <col min="4" max="4" width="14.55" style="128" customWidth="1"/>
    <col min="5" max="16384" width="8.875" style="128"/>
  </cols>
  <sheetData>
    <row r="1" s="122" customFormat="1" ht="42" customHeight="1" spans="1:4">
      <c r="A1" s="129" t="s">
        <v>885</v>
      </c>
      <c r="B1" s="129"/>
      <c r="C1" s="129"/>
      <c r="D1" s="129"/>
    </row>
    <row r="2" s="123" customFormat="1" ht="27" customHeight="1" spans="4:4">
      <c r="D2" s="130" t="s">
        <v>3</v>
      </c>
    </row>
    <row r="3" s="124" customFormat="1" ht="30" customHeight="1" spans="1:4">
      <c r="A3" s="131" t="s">
        <v>67</v>
      </c>
      <c r="B3" s="132" t="s">
        <v>5</v>
      </c>
      <c r="C3" s="133" t="s">
        <v>68</v>
      </c>
      <c r="D3" s="133" t="s">
        <v>5</v>
      </c>
    </row>
    <row r="4" s="125" customFormat="1" ht="24" customHeight="1" spans="1:4">
      <c r="A4" s="134" t="s">
        <v>866</v>
      </c>
      <c r="B4" s="134"/>
      <c r="C4" s="134" t="s">
        <v>867</v>
      </c>
      <c r="D4" s="134"/>
    </row>
    <row r="5" s="126" customFormat="1" ht="24" customHeight="1" spans="1:4">
      <c r="A5" s="134" t="s">
        <v>71</v>
      </c>
      <c r="B5" s="134"/>
      <c r="C5" s="134" t="s">
        <v>72</v>
      </c>
      <c r="D5" s="134"/>
    </row>
    <row r="6" s="125" customFormat="1" ht="24" customHeight="1" spans="1:4">
      <c r="A6" s="135" t="s">
        <v>81</v>
      </c>
      <c r="B6" s="136"/>
      <c r="C6" s="135" t="s">
        <v>868</v>
      </c>
      <c r="D6" s="136"/>
    </row>
    <row r="7" s="126" customFormat="1" ht="24" customHeight="1" spans="1:4">
      <c r="A7" s="137" t="s">
        <v>869</v>
      </c>
      <c r="B7" s="136"/>
      <c r="C7" s="138" t="s">
        <v>869</v>
      </c>
      <c r="D7" s="136"/>
    </row>
    <row r="8" s="125" customFormat="1" ht="24" customHeight="1" spans="1:4">
      <c r="A8" s="137" t="s">
        <v>870</v>
      </c>
      <c r="B8" s="136"/>
      <c r="C8" s="138" t="s">
        <v>870</v>
      </c>
      <c r="D8" s="136"/>
    </row>
    <row r="9" s="126" customFormat="1" ht="24" customHeight="1" spans="1:4">
      <c r="A9" s="137" t="s">
        <v>871</v>
      </c>
      <c r="B9" s="136"/>
      <c r="C9" s="138" t="s">
        <v>871</v>
      </c>
      <c r="D9" s="136"/>
    </row>
    <row r="10" s="125" customFormat="1" ht="24" customHeight="1" spans="1:4">
      <c r="A10" s="138" t="s">
        <v>872</v>
      </c>
      <c r="B10" s="136"/>
      <c r="C10" s="138" t="s">
        <v>873</v>
      </c>
      <c r="D10" s="136"/>
    </row>
    <row r="11" s="126" customFormat="1" ht="24" customHeight="1" spans="1:4">
      <c r="A11" s="138" t="s">
        <v>873</v>
      </c>
      <c r="B11" s="136"/>
      <c r="C11" s="138" t="s">
        <v>874</v>
      </c>
      <c r="D11" s="136"/>
    </row>
    <row r="12" s="125" customFormat="1" ht="24" customHeight="1" spans="1:4">
      <c r="A12" s="138" t="s">
        <v>874</v>
      </c>
      <c r="B12" s="136"/>
      <c r="C12" s="135" t="s">
        <v>875</v>
      </c>
      <c r="D12" s="136"/>
    </row>
    <row r="13" s="126" customFormat="1" ht="24" customHeight="1" spans="1:4">
      <c r="A13" s="138" t="s">
        <v>876</v>
      </c>
      <c r="B13" s="136"/>
      <c r="C13" s="137" t="s">
        <v>869</v>
      </c>
      <c r="D13" s="136"/>
    </row>
    <row r="14" s="125" customFormat="1" ht="24" customHeight="1" spans="1:4">
      <c r="A14" s="135" t="s">
        <v>877</v>
      </c>
      <c r="B14" s="136"/>
      <c r="C14" s="137" t="s">
        <v>870</v>
      </c>
      <c r="D14" s="136"/>
    </row>
    <row r="15" s="126" customFormat="1" ht="24" customHeight="1" spans="1:4">
      <c r="A15" s="138" t="s">
        <v>869</v>
      </c>
      <c r="B15" s="136"/>
      <c r="C15" s="137" t="s">
        <v>871</v>
      </c>
      <c r="D15" s="136"/>
    </row>
    <row r="16" s="125" customFormat="1" ht="24" customHeight="1" spans="1:4">
      <c r="A16" s="138" t="s">
        <v>870</v>
      </c>
      <c r="B16" s="136"/>
      <c r="C16" s="138" t="s">
        <v>872</v>
      </c>
      <c r="D16" s="136"/>
    </row>
    <row r="17" s="126" customFormat="1" ht="24" customHeight="1" spans="1:4">
      <c r="A17" s="138" t="s">
        <v>871</v>
      </c>
      <c r="B17" s="136"/>
      <c r="C17" s="138" t="s">
        <v>873</v>
      </c>
      <c r="D17" s="136"/>
    </row>
    <row r="18" s="125" customFormat="1" ht="24" customHeight="1" spans="1:4">
      <c r="A18" s="138" t="s">
        <v>873</v>
      </c>
      <c r="B18" s="136"/>
      <c r="C18" s="138" t="s">
        <v>874</v>
      </c>
      <c r="D18" s="136"/>
    </row>
    <row r="19" s="125" customFormat="1" ht="24" customHeight="1" spans="1:4">
      <c r="A19" s="138" t="s">
        <v>874</v>
      </c>
      <c r="B19" s="136"/>
      <c r="C19" s="138" t="s">
        <v>876</v>
      </c>
      <c r="D19" s="136"/>
    </row>
    <row r="20" s="126" customFormat="1" ht="24" customHeight="1" spans="1:4">
      <c r="A20" s="135" t="s">
        <v>878</v>
      </c>
      <c r="B20" s="136"/>
      <c r="C20" s="135" t="s">
        <v>879</v>
      </c>
      <c r="D20" s="136"/>
    </row>
    <row r="21" s="126" customFormat="1" ht="24" customHeight="1" spans="1:4">
      <c r="A21" s="137" t="s">
        <v>869</v>
      </c>
      <c r="B21" s="136"/>
      <c r="C21" s="137" t="s">
        <v>869</v>
      </c>
      <c r="D21" s="136"/>
    </row>
    <row r="22" s="126" customFormat="1" ht="24" customHeight="1" spans="1:4">
      <c r="A22" s="137" t="s">
        <v>870</v>
      </c>
      <c r="B22" s="136"/>
      <c r="C22" s="137" t="s">
        <v>870</v>
      </c>
      <c r="D22" s="136"/>
    </row>
    <row r="23" s="126" customFormat="1" ht="24" customHeight="1" spans="1:4">
      <c r="A23" s="137" t="s">
        <v>871</v>
      </c>
      <c r="B23" s="136"/>
      <c r="C23" s="137" t="s">
        <v>871</v>
      </c>
      <c r="D23" s="136"/>
    </row>
    <row r="24" s="126" customFormat="1" ht="24" customHeight="1" spans="1:4">
      <c r="A24" s="138" t="s">
        <v>872</v>
      </c>
      <c r="B24" s="136"/>
      <c r="C24" s="138" t="s">
        <v>872</v>
      </c>
      <c r="D24" s="136"/>
    </row>
    <row r="25" s="126" customFormat="1" ht="24" customHeight="1" spans="1:4">
      <c r="A25" s="138" t="s">
        <v>873</v>
      </c>
      <c r="B25" s="136"/>
      <c r="C25" s="138" t="s">
        <v>873</v>
      </c>
      <c r="D25" s="136"/>
    </row>
    <row r="26" s="126" customFormat="1" ht="24" customHeight="1" spans="1:4">
      <c r="A26" s="138" t="s">
        <v>874</v>
      </c>
      <c r="B26" s="136"/>
      <c r="C26" s="138" t="s">
        <v>874</v>
      </c>
      <c r="D26" s="136"/>
    </row>
    <row r="27" s="126" customFormat="1" ht="24" customHeight="1" spans="1:4">
      <c r="A27" s="138" t="s">
        <v>876</v>
      </c>
      <c r="B27" s="136"/>
      <c r="C27" s="138" t="s">
        <v>876</v>
      </c>
      <c r="D27" s="136"/>
    </row>
    <row r="28" s="126" customFormat="1" ht="24" customHeight="1" spans="1:4">
      <c r="A28" s="139" t="s">
        <v>880</v>
      </c>
      <c r="B28" s="136"/>
      <c r="C28" s="135"/>
      <c r="D28" s="136"/>
    </row>
    <row r="29" s="126" customFormat="1" ht="24" customHeight="1" spans="1:4">
      <c r="A29" s="137" t="s">
        <v>869</v>
      </c>
      <c r="B29" s="136"/>
      <c r="C29" s="137"/>
      <c r="D29" s="136"/>
    </row>
    <row r="30" s="126" customFormat="1" ht="24" customHeight="1" spans="1:4">
      <c r="A30" s="137" t="s">
        <v>870</v>
      </c>
      <c r="B30" s="136"/>
      <c r="C30" s="137"/>
      <c r="D30" s="136"/>
    </row>
    <row r="31" s="126" customFormat="1" ht="24" customHeight="1" spans="1:4">
      <c r="A31" s="137" t="s">
        <v>871</v>
      </c>
      <c r="B31" s="136"/>
      <c r="C31" s="137"/>
      <c r="D31" s="136"/>
    </row>
    <row r="32" s="126" customFormat="1" ht="24" customHeight="1" spans="1:4">
      <c r="A32" s="138" t="s">
        <v>872</v>
      </c>
      <c r="B32" s="136"/>
      <c r="C32" s="137"/>
      <c r="D32" s="136"/>
    </row>
    <row r="33" s="126" customFormat="1" ht="24" customHeight="1" spans="1:4">
      <c r="A33" s="138" t="s">
        <v>873</v>
      </c>
      <c r="B33" s="136"/>
      <c r="C33" s="137"/>
      <c r="D33" s="136"/>
    </row>
    <row r="34" s="126" customFormat="1" ht="24" customHeight="1" spans="1:4">
      <c r="A34" s="138" t="s">
        <v>874</v>
      </c>
      <c r="B34" s="136"/>
      <c r="C34" s="137"/>
      <c r="D34" s="136"/>
    </row>
    <row r="35" s="126" customFormat="1" ht="24" customHeight="1" spans="1:4">
      <c r="A35" s="138" t="s">
        <v>876</v>
      </c>
      <c r="B35" s="136"/>
      <c r="C35" s="137"/>
      <c r="D35" s="136"/>
    </row>
    <row r="36" s="126" customFormat="1" ht="24" customHeight="1" spans="1:4">
      <c r="A36" s="137"/>
      <c r="B36" s="136"/>
      <c r="C36" s="137"/>
      <c r="D36" s="136"/>
    </row>
    <row r="37" s="125" customFormat="1" ht="24" customHeight="1" spans="1:4">
      <c r="A37" s="140" t="s">
        <v>114</v>
      </c>
      <c r="B37" s="134"/>
      <c r="C37" s="141" t="s">
        <v>115</v>
      </c>
      <c r="D37" s="134"/>
    </row>
    <row r="38" s="125" customFormat="1" ht="24" customHeight="1" spans="1:4">
      <c r="A38" s="136"/>
      <c r="B38" s="136"/>
      <c r="C38" s="134" t="s">
        <v>881</v>
      </c>
      <c r="D38" s="134"/>
    </row>
    <row r="39" s="125" customFormat="1" ht="24" customHeight="1" spans="1:4">
      <c r="A39" s="136"/>
      <c r="B39" s="136"/>
      <c r="C39" s="135" t="s">
        <v>869</v>
      </c>
      <c r="D39" s="136"/>
    </row>
    <row r="40" s="125" customFormat="1" ht="24" customHeight="1" spans="1:16">
      <c r="A40" s="136"/>
      <c r="B40" s="136"/>
      <c r="C40" s="135" t="s">
        <v>870</v>
      </c>
      <c r="D40" s="136"/>
      <c r="P40" s="143"/>
    </row>
    <row r="41" s="125" customFormat="1" ht="24" customHeight="1" spans="1:4">
      <c r="A41" s="136"/>
      <c r="B41" s="136"/>
      <c r="C41" s="135" t="s">
        <v>871</v>
      </c>
      <c r="D41" s="136"/>
    </row>
    <row r="42" s="125" customFormat="1" ht="24" customHeight="1" spans="1:4">
      <c r="A42" s="136"/>
      <c r="B42" s="136"/>
      <c r="C42" s="135" t="s">
        <v>872</v>
      </c>
      <c r="D42" s="136"/>
    </row>
    <row r="43" s="125" customFormat="1" ht="24" customHeight="1" spans="1:4">
      <c r="A43" s="136"/>
      <c r="B43" s="136"/>
      <c r="C43" s="135" t="s">
        <v>873</v>
      </c>
      <c r="D43" s="136"/>
    </row>
    <row r="44" s="125" customFormat="1" ht="24" customHeight="1" spans="1:4">
      <c r="A44" s="136"/>
      <c r="B44" s="136"/>
      <c r="C44" s="135" t="s">
        <v>874</v>
      </c>
      <c r="D44" s="136"/>
    </row>
    <row r="45" s="125" customFormat="1" ht="24" customHeight="1" spans="1:4">
      <c r="A45" s="136"/>
      <c r="B45" s="136"/>
      <c r="C45" s="135" t="s">
        <v>876</v>
      </c>
      <c r="D45" s="136"/>
    </row>
    <row r="46" s="127" customFormat="1" ht="61" customHeight="1" spans="1:256">
      <c r="A46" s="142" t="s">
        <v>827</v>
      </c>
      <c r="B46" s="142"/>
      <c r="C46" s="142"/>
      <c r="D46" s="142"/>
      <c r="HS46" s="128"/>
      <c r="HT46" s="128"/>
      <c r="HU46" s="128"/>
      <c r="HV46" s="128"/>
      <c r="HW46" s="128"/>
      <c r="HX46" s="128"/>
      <c r="HY46" s="128"/>
      <c r="HZ46" s="128"/>
      <c r="IA46" s="128"/>
      <c r="IB46" s="128"/>
      <c r="IC46" s="128"/>
      <c r="ID46" s="128"/>
      <c r="IE46" s="128"/>
      <c r="IF46" s="128"/>
      <c r="IG46" s="128"/>
      <c r="IH46" s="128"/>
      <c r="II46" s="128"/>
      <c r="IJ46" s="128"/>
      <c r="IK46" s="128"/>
      <c r="IL46" s="128"/>
      <c r="IM46" s="128"/>
      <c r="IN46" s="128"/>
      <c r="IO46" s="128"/>
      <c r="IP46" s="128"/>
      <c r="IQ46" s="128"/>
      <c r="IR46" s="128"/>
      <c r="IS46" s="128"/>
      <c r="IT46" s="128"/>
      <c r="IU46" s="128"/>
      <c r="IV46" s="128"/>
    </row>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1:D1"/>
    <mergeCell ref="A46:D46"/>
  </mergeCells>
  <printOptions horizontalCentered="1"/>
  <pageMargins left="0.590277777777778" right="0.590277777777778" top="0.786805555555556" bottom="0.786805555555556" header="0.5" footer="0.5"/>
  <pageSetup paperSize="9" scale="90" fitToHeight="0"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view="pageBreakPreview" zoomScaleNormal="100" zoomScaleSheetLayoutView="100" workbookViewId="0">
      <pane ySplit="5" topLeftCell="A6" activePane="bottomLeft" state="frozen"/>
      <selection/>
      <selection pane="bottomLeft" activeCell="G6" sqref="G6"/>
    </sheetView>
  </sheetViews>
  <sheetFormatPr defaultColWidth="9" defaultRowHeight="13.5" outlineLevelCol="6"/>
  <cols>
    <col min="1" max="1" width="26.25" style="110" customWidth="1"/>
    <col min="2" max="2" width="13.25" style="110" customWidth="1"/>
    <col min="3" max="4" width="11.875" style="110" customWidth="1"/>
    <col min="5" max="5" width="13.25" style="110" customWidth="1"/>
    <col min="6" max="7" width="11.875" style="110" customWidth="1"/>
    <col min="8" max="16384" width="9" style="110"/>
  </cols>
  <sheetData>
    <row r="1" s="45" customFormat="1" ht="42" customHeight="1" spans="1:7">
      <c r="A1" s="111" t="s">
        <v>886</v>
      </c>
      <c r="B1" s="111"/>
      <c r="C1" s="111"/>
      <c r="D1" s="111"/>
      <c r="E1" s="111"/>
      <c r="F1" s="111"/>
      <c r="G1" s="111"/>
    </row>
    <row r="2" s="106" customFormat="1" ht="27" customHeight="1" spans="1:7">
      <c r="A2" s="38"/>
      <c r="B2" s="38"/>
      <c r="C2" s="46"/>
      <c r="D2" s="46"/>
      <c r="E2" s="46"/>
      <c r="F2" s="46"/>
      <c r="G2" s="38" t="s">
        <v>3</v>
      </c>
    </row>
    <row r="3" ht="26" customHeight="1" spans="1:7">
      <c r="A3" s="16" t="s">
        <v>887</v>
      </c>
      <c r="B3" s="16" t="s">
        <v>888</v>
      </c>
      <c r="C3" s="16"/>
      <c r="D3" s="16"/>
      <c r="E3" s="16" t="s">
        <v>889</v>
      </c>
      <c r="F3" s="16"/>
      <c r="G3" s="16"/>
    </row>
    <row r="4" ht="24" customHeight="1" spans="1:7">
      <c r="A4" s="16"/>
      <c r="B4" s="16" t="s">
        <v>34</v>
      </c>
      <c r="C4" s="16" t="s">
        <v>890</v>
      </c>
      <c r="D4" s="16" t="s">
        <v>891</v>
      </c>
      <c r="E4" s="16" t="s">
        <v>34</v>
      </c>
      <c r="F4" s="16" t="s">
        <v>890</v>
      </c>
      <c r="G4" s="16" t="s">
        <v>891</v>
      </c>
    </row>
    <row r="5" ht="24" customHeight="1" spans="1:7">
      <c r="A5" s="16" t="s">
        <v>892</v>
      </c>
      <c r="B5" s="16" t="s">
        <v>893</v>
      </c>
      <c r="C5" s="16" t="s">
        <v>894</v>
      </c>
      <c r="D5" s="16" t="s">
        <v>895</v>
      </c>
      <c r="E5" s="16" t="s">
        <v>896</v>
      </c>
      <c r="F5" s="16" t="s">
        <v>897</v>
      </c>
      <c r="G5" s="16" t="s">
        <v>898</v>
      </c>
    </row>
    <row r="6" s="107" customFormat="1" ht="24" customHeight="1" spans="1:7">
      <c r="A6" s="30" t="s">
        <v>899</v>
      </c>
      <c r="B6" s="117">
        <f>C6+D6</f>
        <v>459986</v>
      </c>
      <c r="C6" s="118">
        <v>180808</v>
      </c>
      <c r="D6" s="118">
        <v>279178</v>
      </c>
      <c r="E6" s="118">
        <f>F6+G6</f>
        <v>448613</v>
      </c>
      <c r="F6" s="118">
        <v>177205</v>
      </c>
      <c r="G6" s="118">
        <v>271408</v>
      </c>
    </row>
    <row r="7" s="107" customFormat="1" ht="24" customHeight="1" spans="1:7">
      <c r="A7" s="30"/>
      <c r="B7" s="117"/>
      <c r="C7" s="118"/>
      <c r="D7" s="118"/>
      <c r="E7" s="118"/>
      <c r="F7" s="118"/>
      <c r="G7" s="118"/>
    </row>
    <row r="8" s="107" customFormat="1" ht="24" customHeight="1" spans="1:7">
      <c r="A8" s="30"/>
      <c r="B8" s="117"/>
      <c r="C8" s="118"/>
      <c r="D8" s="118"/>
      <c r="E8" s="118"/>
      <c r="F8" s="118"/>
      <c r="G8" s="118"/>
    </row>
    <row r="9" s="107" customFormat="1" ht="24" customHeight="1" spans="1:7">
      <c r="A9" s="30"/>
      <c r="B9" s="117"/>
      <c r="C9" s="118"/>
      <c r="D9" s="118"/>
      <c r="E9" s="118"/>
      <c r="F9" s="118"/>
      <c r="G9" s="118"/>
    </row>
    <row r="10" s="107" customFormat="1" ht="24" customHeight="1" spans="1:7">
      <c r="A10" s="30"/>
      <c r="B10" s="117"/>
      <c r="C10" s="118"/>
      <c r="D10" s="118"/>
      <c r="E10" s="118"/>
      <c r="F10" s="118"/>
      <c r="G10" s="118"/>
    </row>
    <row r="11" ht="24" customHeight="1" spans="1:7">
      <c r="A11" s="31"/>
      <c r="B11" s="115"/>
      <c r="C11" s="119"/>
      <c r="D11" s="119"/>
      <c r="E11" s="119"/>
      <c r="F11" s="119"/>
      <c r="G11" s="119"/>
    </row>
    <row r="12" ht="24" customHeight="1" spans="1:7">
      <c r="A12" s="16"/>
      <c r="B12" s="28"/>
      <c r="C12" s="120"/>
      <c r="D12" s="120"/>
      <c r="E12" s="120"/>
      <c r="F12" s="120"/>
      <c r="G12" s="120"/>
    </row>
    <row r="13" ht="44" customHeight="1" spans="1:7">
      <c r="A13" s="121" t="s">
        <v>900</v>
      </c>
      <c r="B13" s="121"/>
      <c r="C13" s="121"/>
      <c r="D13" s="121"/>
      <c r="E13" s="121"/>
      <c r="F13" s="121"/>
      <c r="G13" s="121"/>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5">
    <mergeCell ref="A1:G1"/>
    <mergeCell ref="B3:D3"/>
    <mergeCell ref="E3:G3"/>
    <mergeCell ref="A13:G13"/>
    <mergeCell ref="A3:A4"/>
  </mergeCells>
  <printOptions horizontalCentered="1"/>
  <pageMargins left="0.590277777777778" right="0.590277777777778" top="0.786805555555556" bottom="0.786805555555556" header="0.5" footer="0.5"/>
  <pageSetup paperSize="9" scale="84" fitToHeight="0" orientation="portrait"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4"/>
  <sheetViews>
    <sheetView view="pageBreakPreview" zoomScaleNormal="100" zoomScaleSheetLayoutView="100" workbookViewId="0">
      <selection activeCell="B11" sqref="B11"/>
    </sheetView>
  </sheetViews>
  <sheetFormatPr defaultColWidth="9" defaultRowHeight="13.5" outlineLevelCol="6"/>
  <cols>
    <col min="1" max="1" width="47.375" style="110" customWidth="1"/>
    <col min="2" max="3" width="16.875" style="110" customWidth="1"/>
    <col min="4" max="16384" width="9" style="110"/>
  </cols>
  <sheetData>
    <row r="1" s="45" customFormat="1" ht="42" customHeight="1" spans="1:3">
      <c r="A1" s="111" t="s">
        <v>901</v>
      </c>
      <c r="B1" s="111"/>
      <c r="C1" s="111"/>
    </row>
    <row r="2" s="106" customFormat="1" ht="27" customHeight="1" spans="1:3">
      <c r="A2" s="38"/>
      <c r="B2" s="38"/>
      <c r="C2" s="38" t="s">
        <v>3</v>
      </c>
    </row>
    <row r="3" ht="36" customHeight="1" spans="1:3">
      <c r="A3" s="16" t="s">
        <v>902</v>
      </c>
      <c r="B3" s="16" t="s">
        <v>5</v>
      </c>
      <c r="C3" s="16" t="s">
        <v>783</v>
      </c>
    </row>
    <row r="4" ht="24" customHeight="1" spans="1:3">
      <c r="A4" s="30" t="s">
        <v>903</v>
      </c>
      <c r="B4" s="28">
        <v>173705</v>
      </c>
      <c r="C4" s="115"/>
    </row>
    <row r="5" ht="24" customHeight="1" spans="1:3">
      <c r="A5" s="30" t="s">
        <v>904</v>
      </c>
      <c r="B5" s="28">
        <v>180808</v>
      </c>
      <c r="C5" s="115"/>
    </row>
    <row r="6" ht="24" customHeight="1" spans="1:3">
      <c r="A6" s="30" t="s">
        <v>905</v>
      </c>
      <c r="B6" s="28">
        <f>B7+B8</f>
        <v>26563</v>
      </c>
      <c r="C6" s="115"/>
    </row>
    <row r="7" ht="24" customHeight="1" spans="1:3">
      <c r="A7" s="31" t="s">
        <v>906</v>
      </c>
      <c r="B7" s="28"/>
      <c r="C7" s="115"/>
    </row>
    <row r="8" ht="24" customHeight="1" spans="1:3">
      <c r="A8" s="31" t="s">
        <v>907</v>
      </c>
      <c r="B8" s="28">
        <f>23063+3500</f>
        <v>26563</v>
      </c>
      <c r="C8" s="115"/>
    </row>
    <row r="9" ht="24" customHeight="1" spans="1:3">
      <c r="A9" s="30" t="s">
        <v>908</v>
      </c>
      <c r="B9" s="28">
        <v>23063</v>
      </c>
      <c r="C9" s="115"/>
    </row>
    <row r="10" ht="24" customHeight="1" spans="1:3">
      <c r="A10" s="30" t="s">
        <v>909</v>
      </c>
      <c r="B10" s="28">
        <f>B4+B6-B9</f>
        <v>177205</v>
      </c>
      <c r="C10" s="115"/>
    </row>
    <row r="11" s="110" customFormat="1" ht="24" customHeight="1" spans="1:3">
      <c r="A11" s="30" t="s">
        <v>910</v>
      </c>
      <c r="B11" s="28" t="s">
        <v>911</v>
      </c>
      <c r="C11" s="115"/>
    </row>
    <row r="12" ht="24" customHeight="1" spans="1:3">
      <c r="A12" s="30" t="s">
        <v>912</v>
      </c>
      <c r="B12" s="28">
        <v>0</v>
      </c>
      <c r="C12" s="115"/>
    </row>
    <row r="13" ht="24" customHeight="1" spans="1:3">
      <c r="A13" s="30" t="s">
        <v>913</v>
      </c>
      <c r="B13" s="28">
        <v>180808</v>
      </c>
      <c r="C13" s="115"/>
    </row>
    <row r="14" s="110" customFormat="1" ht="55" customHeight="1" spans="1:7">
      <c r="A14" s="114" t="s">
        <v>914</v>
      </c>
      <c r="B14" s="114"/>
      <c r="C14" s="114"/>
      <c r="D14" s="116"/>
      <c r="E14" s="116"/>
      <c r="F14" s="116"/>
      <c r="G14" s="116"/>
    </row>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1:C1"/>
    <mergeCell ref="A14:C14"/>
  </mergeCells>
  <printOptions horizontalCentered="1"/>
  <pageMargins left="0.590277777777778" right="0.590277777777778" top="0.786805555555556" bottom="0.786805555555556" header="0.5" footer="0.5"/>
  <pageSetup paperSize="9" orientation="portrait" horizontalDpi="600"/>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4"/>
  <sheetViews>
    <sheetView view="pageBreakPreview" zoomScaleNormal="100" zoomScaleSheetLayoutView="100" workbookViewId="0">
      <selection activeCell="F8" sqref="F8"/>
    </sheetView>
  </sheetViews>
  <sheetFormatPr defaultColWidth="9" defaultRowHeight="13.5" outlineLevelCol="6"/>
  <cols>
    <col min="1" max="1" width="48.5" style="110" customWidth="1"/>
    <col min="2" max="3" width="16" style="110" customWidth="1"/>
    <col min="4" max="16384" width="9" style="110"/>
  </cols>
  <sheetData>
    <row r="1" s="45" customFormat="1" ht="42" customHeight="1" spans="1:3">
      <c r="A1" s="111" t="s">
        <v>915</v>
      </c>
      <c r="B1" s="111"/>
      <c r="C1" s="111"/>
    </row>
    <row r="2" s="106" customFormat="1" ht="27" customHeight="1" spans="1:3">
      <c r="A2" s="38"/>
      <c r="B2" s="38"/>
      <c r="C2" s="38" t="s">
        <v>3</v>
      </c>
    </row>
    <row r="3" ht="36" customHeight="1" spans="1:3">
      <c r="A3" s="16" t="s">
        <v>902</v>
      </c>
      <c r="B3" s="16" t="s">
        <v>5</v>
      </c>
      <c r="C3" s="16" t="s">
        <v>783</v>
      </c>
    </row>
    <row r="4" ht="24" customHeight="1" spans="1:3">
      <c r="A4" s="31" t="s">
        <v>916</v>
      </c>
      <c r="B4" s="115">
        <v>216008</v>
      </c>
      <c r="C4" s="115"/>
    </row>
    <row r="5" ht="24" customHeight="1" spans="1:3">
      <c r="A5" s="31" t="s">
        <v>917</v>
      </c>
      <c r="B5" s="115">
        <v>279178</v>
      </c>
      <c r="C5" s="115"/>
    </row>
    <row r="6" ht="24" customHeight="1" spans="1:3">
      <c r="A6" s="31" t="s">
        <v>918</v>
      </c>
      <c r="B6" s="115">
        <v>59280</v>
      </c>
      <c r="C6" s="115"/>
    </row>
    <row r="7" ht="24" customHeight="1" spans="1:3">
      <c r="A7" s="31" t="s">
        <v>919</v>
      </c>
      <c r="B7" s="115">
        <v>3880</v>
      </c>
      <c r="C7" s="115"/>
    </row>
    <row r="8" ht="24" customHeight="1" spans="1:3">
      <c r="A8" s="31" t="s">
        <v>920</v>
      </c>
      <c r="B8" s="115">
        <f>B4+B6-B7</f>
        <v>271408</v>
      </c>
      <c r="C8" s="115"/>
    </row>
    <row r="9" s="110" customFormat="1" ht="24" customHeight="1" spans="1:3">
      <c r="A9" s="31" t="s">
        <v>921</v>
      </c>
      <c r="B9" s="53" t="s">
        <v>911</v>
      </c>
      <c r="C9" s="115"/>
    </row>
    <row r="10" s="110" customFormat="1" ht="24" customHeight="1" spans="1:3">
      <c r="A10" s="31" t="s">
        <v>922</v>
      </c>
      <c r="B10" s="115">
        <v>30000</v>
      </c>
      <c r="C10" s="115"/>
    </row>
    <row r="11" s="110" customFormat="1" ht="24" customHeight="1" spans="1:3">
      <c r="A11" s="31" t="s">
        <v>923</v>
      </c>
      <c r="B11" s="115"/>
      <c r="C11" s="115"/>
    </row>
    <row r="12" s="110" customFormat="1" ht="68" customHeight="1" spans="1:7">
      <c r="A12" s="114" t="s">
        <v>924</v>
      </c>
      <c r="B12" s="114"/>
      <c r="C12" s="114"/>
      <c r="D12" s="116"/>
      <c r="E12" s="116"/>
      <c r="F12" s="116"/>
      <c r="G12" s="116"/>
    </row>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1:C1"/>
    <mergeCell ref="A12:C12"/>
  </mergeCells>
  <printOptions horizontalCentered="1"/>
  <pageMargins left="0.590277777777778" right="0.590277777777778" top="0.786805555555556" bottom="0.786805555555556" header="0.5" footer="0.5"/>
  <pageSetup paperSize="9" orientation="portrait"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4"/>
  <sheetViews>
    <sheetView showZeros="0" view="pageBreakPreview" zoomScaleNormal="100" zoomScaleSheetLayoutView="100" workbookViewId="0">
      <pane ySplit="3" topLeftCell="A13" activePane="bottomLeft" state="frozen"/>
      <selection/>
      <selection pane="bottomLeft" activeCell="H27" sqref="H27"/>
    </sheetView>
  </sheetViews>
  <sheetFormatPr defaultColWidth="9" defaultRowHeight="13.5" outlineLevelCol="3"/>
  <cols>
    <col min="1" max="1" width="33.75" style="110" customWidth="1"/>
    <col min="2" max="2" width="12.25" style="110" customWidth="1"/>
    <col min="3" max="4" width="17.125" style="110" customWidth="1"/>
    <col min="5" max="16384" width="9" style="110"/>
  </cols>
  <sheetData>
    <row r="1" s="45" customFormat="1" ht="42" customHeight="1" spans="1:4">
      <c r="A1" s="111" t="s">
        <v>925</v>
      </c>
      <c r="B1" s="111"/>
      <c r="C1" s="111"/>
      <c r="D1" s="111"/>
    </row>
    <row r="2" s="106" customFormat="1" ht="27" customHeight="1" spans="1:4">
      <c r="A2" s="46"/>
      <c r="B2" s="46"/>
      <c r="C2" s="46"/>
      <c r="D2" s="38" t="s">
        <v>3</v>
      </c>
    </row>
    <row r="3" ht="21.85" customHeight="1" spans="1:4">
      <c r="A3" s="16" t="s">
        <v>902</v>
      </c>
      <c r="B3" s="16" t="s">
        <v>926</v>
      </c>
      <c r="C3" s="16" t="s">
        <v>927</v>
      </c>
      <c r="D3" s="16" t="s">
        <v>928</v>
      </c>
    </row>
    <row r="4" s="107" customFormat="1" ht="24" customHeight="1" spans="1:4">
      <c r="A4" s="112" t="s">
        <v>929</v>
      </c>
      <c r="B4" s="50" t="s">
        <v>930</v>
      </c>
      <c r="C4" s="52">
        <f>C5+C7</f>
        <v>85843</v>
      </c>
      <c r="D4" s="52">
        <f>D5+D7</f>
        <v>85843</v>
      </c>
    </row>
    <row r="5" ht="24" customHeight="1" spans="1:4">
      <c r="A5" s="113" t="s">
        <v>931</v>
      </c>
      <c r="B5" s="16" t="s">
        <v>894</v>
      </c>
      <c r="C5" s="53">
        <v>26563</v>
      </c>
      <c r="D5" s="53">
        <v>26563</v>
      </c>
    </row>
    <row r="6" ht="24" customHeight="1" spans="1:4">
      <c r="A6" s="113" t="s">
        <v>932</v>
      </c>
      <c r="B6" s="16" t="s">
        <v>895</v>
      </c>
      <c r="C6" s="53">
        <v>23063</v>
      </c>
      <c r="D6" s="53">
        <v>23063</v>
      </c>
    </row>
    <row r="7" ht="24" customHeight="1" spans="1:4">
      <c r="A7" s="113" t="s">
        <v>933</v>
      </c>
      <c r="B7" s="16" t="s">
        <v>934</v>
      </c>
      <c r="C7" s="53">
        <v>59280</v>
      </c>
      <c r="D7" s="53">
        <v>59280</v>
      </c>
    </row>
    <row r="8" ht="24" customHeight="1" spans="1:4">
      <c r="A8" s="113" t="s">
        <v>932</v>
      </c>
      <c r="B8" s="16" t="s">
        <v>897</v>
      </c>
      <c r="C8" s="53">
        <v>1280</v>
      </c>
      <c r="D8" s="53">
        <v>1280</v>
      </c>
    </row>
    <row r="9" s="107" customFormat="1" ht="24" customHeight="1" spans="1:4">
      <c r="A9" s="112" t="s">
        <v>935</v>
      </c>
      <c r="B9" s="50" t="s">
        <v>936</v>
      </c>
      <c r="C9" s="52">
        <f>C10+C11</f>
        <v>26943</v>
      </c>
      <c r="D9" s="52">
        <f>D10+D11</f>
        <v>26943</v>
      </c>
    </row>
    <row r="10" ht="24" customHeight="1" spans="1:4">
      <c r="A10" s="113" t="s">
        <v>931</v>
      </c>
      <c r="B10" s="16" t="s">
        <v>937</v>
      </c>
      <c r="C10" s="53">
        <v>23063</v>
      </c>
      <c r="D10" s="53">
        <v>23063</v>
      </c>
    </row>
    <row r="11" ht="24" customHeight="1" spans="1:4">
      <c r="A11" s="113" t="s">
        <v>933</v>
      </c>
      <c r="B11" s="16" t="s">
        <v>938</v>
      </c>
      <c r="C11" s="53">
        <v>3880</v>
      </c>
      <c r="D11" s="53">
        <v>3880</v>
      </c>
    </row>
    <row r="12" s="107" customFormat="1" ht="24" customHeight="1" spans="1:4">
      <c r="A12" s="112" t="s">
        <v>939</v>
      </c>
      <c r="B12" s="50" t="s">
        <v>940</v>
      </c>
      <c r="C12" s="52">
        <f>C13+C14</f>
        <v>14073</v>
      </c>
      <c r="D12" s="52">
        <f>D13+D14</f>
        <v>14073</v>
      </c>
    </row>
    <row r="13" ht="24" customHeight="1" spans="1:4">
      <c r="A13" s="113" t="s">
        <v>931</v>
      </c>
      <c r="B13" s="16" t="s">
        <v>941</v>
      </c>
      <c r="C13" s="53">
        <v>6151</v>
      </c>
      <c r="D13" s="53">
        <v>6151</v>
      </c>
    </row>
    <row r="14" ht="24" customHeight="1" spans="1:4">
      <c r="A14" s="113" t="s">
        <v>933</v>
      </c>
      <c r="B14" s="16" t="s">
        <v>942</v>
      </c>
      <c r="C14" s="53">
        <v>7922</v>
      </c>
      <c r="D14" s="53">
        <v>7922</v>
      </c>
    </row>
    <row r="15" s="107" customFormat="1" ht="24" customHeight="1" spans="1:4">
      <c r="A15" s="112" t="s">
        <v>943</v>
      </c>
      <c r="B15" s="50" t="s">
        <v>944</v>
      </c>
      <c r="C15" s="52">
        <f>C16+C19</f>
        <v>26350</v>
      </c>
      <c r="D15" s="52">
        <f>D16+D19</f>
        <v>26350</v>
      </c>
    </row>
    <row r="16" ht="24" customHeight="1" spans="1:4">
      <c r="A16" s="113" t="s">
        <v>931</v>
      </c>
      <c r="B16" s="16" t="s">
        <v>945</v>
      </c>
      <c r="C16" s="53">
        <v>12300</v>
      </c>
      <c r="D16" s="53">
        <v>12300</v>
      </c>
    </row>
    <row r="17" ht="24" customHeight="1" spans="1:4">
      <c r="A17" s="113" t="s">
        <v>946</v>
      </c>
      <c r="B17" s="16"/>
      <c r="C17" s="53">
        <v>12300</v>
      </c>
      <c r="D17" s="53">
        <v>12300</v>
      </c>
    </row>
    <row r="18" ht="24" customHeight="1" spans="1:4">
      <c r="A18" s="113" t="s">
        <v>947</v>
      </c>
      <c r="B18" s="16" t="s">
        <v>948</v>
      </c>
      <c r="C18" s="53">
        <v>0</v>
      </c>
      <c r="D18" s="53">
        <v>0</v>
      </c>
    </row>
    <row r="19" ht="24" customHeight="1" spans="1:4">
      <c r="A19" s="113" t="s">
        <v>933</v>
      </c>
      <c r="B19" s="16" t="s">
        <v>949</v>
      </c>
      <c r="C19" s="53">
        <v>14050</v>
      </c>
      <c r="D19" s="53">
        <v>14050</v>
      </c>
    </row>
    <row r="20" ht="24" customHeight="1" spans="1:4">
      <c r="A20" s="113" t="s">
        <v>946</v>
      </c>
      <c r="B20" s="16"/>
      <c r="C20" s="53">
        <v>10550</v>
      </c>
      <c r="D20" s="53">
        <v>10550</v>
      </c>
    </row>
    <row r="21" ht="24" customHeight="1" spans="1:4">
      <c r="A21" s="113" t="s">
        <v>950</v>
      </c>
      <c r="B21" s="16" t="s">
        <v>951</v>
      </c>
      <c r="C21" s="53">
        <v>3500</v>
      </c>
      <c r="D21" s="53">
        <v>3500</v>
      </c>
    </row>
    <row r="22" s="108" customFormat="1" ht="24" customHeight="1" spans="1:4">
      <c r="A22" s="112" t="s">
        <v>952</v>
      </c>
      <c r="B22" s="50" t="s">
        <v>953</v>
      </c>
      <c r="C22" s="52">
        <f>C23+C24</f>
        <v>16800</v>
      </c>
      <c r="D22" s="52">
        <f>D23+D24</f>
        <v>16800</v>
      </c>
    </row>
    <row r="23" s="109" customFormat="1" ht="24" customHeight="1" spans="1:4">
      <c r="A23" s="113" t="s">
        <v>931</v>
      </c>
      <c r="B23" s="16" t="s">
        <v>954</v>
      </c>
      <c r="C23" s="53">
        <v>6400</v>
      </c>
      <c r="D23" s="53">
        <v>6400</v>
      </c>
    </row>
    <row r="24" s="109" customFormat="1" ht="24" customHeight="1" spans="1:4">
      <c r="A24" s="113" t="s">
        <v>933</v>
      </c>
      <c r="B24" s="16" t="s">
        <v>955</v>
      </c>
      <c r="C24" s="53">
        <v>10400</v>
      </c>
      <c r="D24" s="53">
        <v>10400</v>
      </c>
    </row>
    <row r="25" ht="61" customHeight="1" spans="1:4">
      <c r="A25" s="114" t="s">
        <v>956</v>
      </c>
      <c r="B25" s="114"/>
      <c r="C25" s="114"/>
      <c r="D25" s="114"/>
    </row>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1:D1"/>
    <mergeCell ref="A25:D25"/>
  </mergeCells>
  <printOptions horizontalCentered="1"/>
  <pageMargins left="0.590277777777778" right="0.590277777777778" top="0.786805555555556" bottom="0.786805555555556" header="0.5" footer="0.5"/>
  <pageSetup paperSize="9" orientation="portrait"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3"/>
  <sheetViews>
    <sheetView showZeros="0" view="pageBreakPreview" zoomScaleNormal="100" zoomScaleSheetLayoutView="100" workbookViewId="0">
      <selection activeCell="F11" sqref="F11"/>
    </sheetView>
  </sheetViews>
  <sheetFormatPr defaultColWidth="9" defaultRowHeight="13.5"/>
  <cols>
    <col min="1" max="1" width="49.875" style="8" customWidth="1"/>
    <col min="2" max="2" width="33.25" style="96" customWidth="1"/>
    <col min="3" max="16384" width="9" style="8"/>
  </cols>
  <sheetData>
    <row r="1" s="92" customFormat="1" ht="42" customHeight="1" spans="1:2">
      <c r="A1" s="92" t="s">
        <v>957</v>
      </c>
      <c r="B1" s="97"/>
    </row>
    <row r="2" s="93" customFormat="1" ht="27" customHeight="1" spans="2:2">
      <c r="B2" s="98" t="s">
        <v>3</v>
      </c>
    </row>
    <row r="3" ht="30" customHeight="1" spans="1:2">
      <c r="A3" s="99" t="s">
        <v>958</v>
      </c>
      <c r="B3" s="100" t="s">
        <v>928</v>
      </c>
    </row>
    <row r="4" s="94" customFormat="1" ht="30" customHeight="1" spans="1:2">
      <c r="A4" s="101" t="s">
        <v>959</v>
      </c>
      <c r="B4" s="102">
        <v>59280</v>
      </c>
    </row>
    <row r="5" s="94" customFormat="1" ht="30" customHeight="1" spans="1:2">
      <c r="A5" s="101" t="s">
        <v>960</v>
      </c>
      <c r="B5" s="102">
        <v>59280</v>
      </c>
    </row>
    <row r="6" s="94" customFormat="1" ht="30" customHeight="1" spans="1:2">
      <c r="A6" s="101" t="s">
        <v>961</v>
      </c>
      <c r="B6" s="102">
        <f>B7+B8</f>
        <v>11802</v>
      </c>
    </row>
    <row r="7" ht="30" customHeight="1" spans="1:2">
      <c r="A7" s="103" t="s">
        <v>962</v>
      </c>
      <c r="B7" s="100">
        <v>3880</v>
      </c>
    </row>
    <row r="8" ht="30" customHeight="1" spans="1:2">
      <c r="A8" s="103" t="s">
        <v>963</v>
      </c>
      <c r="B8" s="100">
        <v>7922</v>
      </c>
    </row>
    <row r="9" s="95" customFormat="1" ht="30" customHeight="1" spans="1:2">
      <c r="A9" s="103" t="s">
        <v>964</v>
      </c>
      <c r="B9" s="100">
        <v>59500</v>
      </c>
    </row>
    <row r="10" s="95" customFormat="1" ht="30" customHeight="1" spans="1:2">
      <c r="A10" s="103" t="s">
        <v>965</v>
      </c>
      <c r="B10" s="100" t="s">
        <v>966</v>
      </c>
    </row>
    <row r="11" s="95" customFormat="1" ht="30" customHeight="1" spans="1:2">
      <c r="A11" s="103" t="s">
        <v>967</v>
      </c>
      <c r="B11" s="100" t="s">
        <v>968</v>
      </c>
    </row>
    <row r="12" s="5" customFormat="1" ht="81" customHeight="1" spans="1:9">
      <c r="A12" s="21" t="s">
        <v>969</v>
      </c>
      <c r="B12" s="104"/>
      <c r="C12" s="105"/>
      <c r="D12" s="105"/>
      <c r="E12" s="105"/>
      <c r="F12" s="105"/>
      <c r="G12" s="105"/>
      <c r="H12" s="105"/>
      <c r="I12" s="105"/>
    </row>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sheetData>
  <mergeCells count="2">
    <mergeCell ref="A1:B1"/>
    <mergeCell ref="A12:B12"/>
  </mergeCells>
  <printOptions horizontalCentered="1"/>
  <pageMargins left="0.590277777777778" right="0.590277777777778" top="0.786805555555556" bottom="0.786805555555556" header="0.5" footer="0.5"/>
  <pageSetup paperSize="9" orientation="portrait"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4"/>
  <sheetViews>
    <sheetView view="pageBreakPreview" zoomScaleNormal="100" zoomScaleSheetLayoutView="100" workbookViewId="0">
      <pane ySplit="4" topLeftCell="A5" activePane="bottomLeft" state="frozen"/>
      <selection/>
      <selection pane="bottomLeft" activeCell="F13" sqref="F13"/>
    </sheetView>
  </sheetViews>
  <sheetFormatPr defaultColWidth="8.875" defaultRowHeight="13.5"/>
  <cols>
    <col min="1" max="1" width="8.875" style="57" customWidth="1"/>
    <col min="2" max="2" width="14.25" style="57" customWidth="1"/>
    <col min="3" max="3" width="25.375" style="58" customWidth="1"/>
    <col min="4" max="7" width="9" style="59" customWidth="1"/>
    <col min="8" max="8" width="15.625" style="60" customWidth="1"/>
    <col min="9" max="9" width="15.625" style="57" customWidth="1"/>
    <col min="10" max="16384" width="8.875" style="57"/>
  </cols>
  <sheetData>
    <row r="1" s="55" customFormat="1" ht="42" customHeight="1" spans="1:9">
      <c r="A1" s="9" t="s">
        <v>970</v>
      </c>
      <c r="B1" s="9"/>
      <c r="C1" s="9"/>
      <c r="D1" s="9"/>
      <c r="E1" s="9"/>
      <c r="F1" s="9"/>
      <c r="G1" s="9"/>
      <c r="H1" s="9"/>
      <c r="I1" s="9"/>
    </row>
    <row r="2" s="56" customFormat="1" ht="27" customHeight="1" spans="1:9">
      <c r="A2" s="38"/>
      <c r="B2" s="38"/>
      <c r="C2" s="38"/>
      <c r="D2" s="61"/>
      <c r="E2" s="61"/>
      <c r="F2" s="61"/>
      <c r="G2" s="62"/>
      <c r="H2" s="62"/>
      <c r="I2" s="62" t="s">
        <v>3</v>
      </c>
    </row>
    <row r="3" s="57" customFormat="1" ht="30" customHeight="1" spans="1:9">
      <c r="A3" s="63" t="s">
        <v>971</v>
      </c>
      <c r="B3" s="64" t="s">
        <v>972</v>
      </c>
      <c r="C3" s="63" t="s">
        <v>562</v>
      </c>
      <c r="D3" s="65" t="s">
        <v>973</v>
      </c>
      <c r="E3" s="66"/>
      <c r="F3" s="67"/>
      <c r="G3" s="68" t="s">
        <v>974</v>
      </c>
      <c r="H3" s="69"/>
      <c r="I3" s="82" t="s">
        <v>975</v>
      </c>
    </row>
    <row r="4" s="57" customFormat="1" ht="30" customHeight="1" spans="1:9">
      <c r="A4" s="63"/>
      <c r="B4" s="70"/>
      <c r="C4" s="63"/>
      <c r="D4" s="68" t="s">
        <v>34</v>
      </c>
      <c r="E4" s="68" t="s">
        <v>976</v>
      </c>
      <c r="F4" s="68" t="s">
        <v>977</v>
      </c>
      <c r="G4" s="71" t="s">
        <v>978</v>
      </c>
      <c r="H4" s="72" t="s">
        <v>979</v>
      </c>
      <c r="I4" s="83"/>
    </row>
    <row r="5" s="57" customFormat="1" ht="34" customHeight="1" spans="1:17">
      <c r="A5" s="63" t="s">
        <v>980</v>
      </c>
      <c r="B5" s="70" t="s">
        <v>981</v>
      </c>
      <c r="C5" s="63" t="s">
        <v>982</v>
      </c>
      <c r="D5" s="68">
        <f t="shared" ref="D5:D16" si="0">E5+F5</f>
        <v>2500</v>
      </c>
      <c r="E5" s="68"/>
      <c r="F5" s="68">
        <v>2500</v>
      </c>
      <c r="G5" s="71">
        <v>2500</v>
      </c>
      <c r="H5" s="72">
        <f t="shared" ref="H5:H11" si="1">G5/F5</f>
        <v>1</v>
      </c>
      <c r="I5" s="83" t="s">
        <v>983</v>
      </c>
      <c r="K5" s="84"/>
      <c r="L5" s="84"/>
      <c r="M5" s="84"/>
      <c r="N5" s="84"/>
      <c r="O5" s="85"/>
      <c r="P5" s="84"/>
      <c r="Q5" s="84"/>
    </row>
    <row r="6" s="57" customFormat="1" ht="34" customHeight="1" spans="1:17">
      <c r="A6" s="63" t="s">
        <v>980</v>
      </c>
      <c r="B6" s="70" t="s">
        <v>981</v>
      </c>
      <c r="C6" s="63" t="s">
        <v>984</v>
      </c>
      <c r="D6" s="68">
        <f t="shared" si="0"/>
        <v>2000</v>
      </c>
      <c r="E6" s="68"/>
      <c r="F6" s="68">
        <v>2000</v>
      </c>
      <c r="G6" s="71">
        <v>2000</v>
      </c>
      <c r="H6" s="72">
        <f t="shared" si="1"/>
        <v>1</v>
      </c>
      <c r="I6" s="83" t="s">
        <v>983</v>
      </c>
      <c r="K6" s="86"/>
      <c r="L6" s="86"/>
      <c r="M6" s="86"/>
      <c r="N6" s="87"/>
      <c r="O6" s="86"/>
      <c r="P6" s="86"/>
      <c r="Q6" s="91"/>
    </row>
    <row r="7" s="57" customFormat="1" ht="34" customHeight="1" spans="1:17">
      <c r="A7" s="63" t="s">
        <v>980</v>
      </c>
      <c r="B7" s="70" t="s">
        <v>985</v>
      </c>
      <c r="C7" s="73" t="s">
        <v>986</v>
      </c>
      <c r="D7" s="68">
        <f t="shared" si="0"/>
        <v>1000</v>
      </c>
      <c r="E7" s="68"/>
      <c r="F7" s="68">
        <v>1000</v>
      </c>
      <c r="G7" s="71">
        <v>1000</v>
      </c>
      <c r="H7" s="72">
        <f t="shared" si="1"/>
        <v>1</v>
      </c>
      <c r="I7" s="83" t="s">
        <v>983</v>
      </c>
      <c r="K7" s="86"/>
      <c r="L7" s="86"/>
      <c r="M7" s="86"/>
      <c r="N7" s="87"/>
      <c r="O7" s="86"/>
      <c r="P7" s="86"/>
      <c r="Q7" s="91"/>
    </row>
    <row r="8" s="57" customFormat="1" ht="34" customHeight="1" spans="1:17">
      <c r="A8" s="63" t="s">
        <v>980</v>
      </c>
      <c r="B8" s="73" t="s">
        <v>987</v>
      </c>
      <c r="C8" s="73" t="s">
        <v>988</v>
      </c>
      <c r="D8" s="68">
        <f t="shared" si="0"/>
        <v>3000</v>
      </c>
      <c r="E8" s="68"/>
      <c r="F8" s="74">
        <v>3000</v>
      </c>
      <c r="G8" s="71">
        <v>3000</v>
      </c>
      <c r="H8" s="72">
        <f t="shared" si="1"/>
        <v>1</v>
      </c>
      <c r="I8" s="83" t="s">
        <v>983</v>
      </c>
      <c r="K8" s="86"/>
      <c r="L8" s="86"/>
      <c r="M8" s="86"/>
      <c r="N8" s="87"/>
      <c r="O8" s="86"/>
      <c r="P8" s="86"/>
      <c r="Q8" s="91"/>
    </row>
    <row r="9" s="57" customFormat="1" ht="34" customHeight="1" spans="1:17">
      <c r="A9" s="63" t="s">
        <v>980</v>
      </c>
      <c r="B9" s="70" t="s">
        <v>989</v>
      </c>
      <c r="C9" s="73" t="s">
        <v>990</v>
      </c>
      <c r="D9" s="68">
        <f t="shared" si="0"/>
        <v>35500</v>
      </c>
      <c r="E9" s="68"/>
      <c r="F9" s="68">
        <v>35500</v>
      </c>
      <c r="G9" s="71">
        <v>35500</v>
      </c>
      <c r="H9" s="72">
        <f t="shared" si="1"/>
        <v>1</v>
      </c>
      <c r="I9" s="83" t="s">
        <v>983</v>
      </c>
      <c r="K9" s="86"/>
      <c r="L9" s="86"/>
      <c r="M9" s="86"/>
      <c r="N9" s="87"/>
      <c r="O9" s="86"/>
      <c r="P9" s="86"/>
      <c r="Q9" s="91"/>
    </row>
    <row r="10" s="57" customFormat="1" ht="34" customHeight="1" spans="1:17">
      <c r="A10" s="63" t="s">
        <v>980</v>
      </c>
      <c r="B10" s="75" t="s">
        <v>991</v>
      </c>
      <c r="C10" s="75" t="s">
        <v>992</v>
      </c>
      <c r="D10" s="68">
        <f t="shared" si="0"/>
        <v>5500</v>
      </c>
      <c r="E10" s="68"/>
      <c r="F10" s="68">
        <v>5500</v>
      </c>
      <c r="G10" s="71">
        <v>5500</v>
      </c>
      <c r="H10" s="72">
        <f t="shared" si="1"/>
        <v>1</v>
      </c>
      <c r="I10" s="83" t="s">
        <v>983</v>
      </c>
      <c r="K10" s="86"/>
      <c r="L10" s="86"/>
      <c r="M10" s="86"/>
      <c r="N10" s="87"/>
      <c r="O10" s="86"/>
      <c r="P10" s="86"/>
      <c r="Q10" s="91"/>
    </row>
    <row r="11" s="5" customFormat="1" ht="34" customHeight="1" spans="1:18">
      <c r="A11" s="63" t="s">
        <v>980</v>
      </c>
      <c r="B11" s="76" t="s">
        <v>993</v>
      </c>
      <c r="C11" s="76" t="s">
        <v>994</v>
      </c>
      <c r="D11" s="68">
        <f t="shared" si="0"/>
        <v>8500</v>
      </c>
      <c r="E11" s="77"/>
      <c r="F11" s="78">
        <v>8500</v>
      </c>
      <c r="G11" s="77">
        <v>8500</v>
      </c>
      <c r="H11" s="72">
        <f t="shared" si="1"/>
        <v>1</v>
      </c>
      <c r="I11" s="83" t="s">
        <v>983</v>
      </c>
      <c r="K11" s="88"/>
      <c r="L11" s="88"/>
      <c r="M11" s="88"/>
      <c r="N11" s="88"/>
      <c r="O11" s="88"/>
      <c r="P11" s="88"/>
      <c r="Q11" s="88"/>
      <c r="R11" s="88"/>
    </row>
    <row r="12" s="5" customFormat="1" ht="34" customHeight="1" spans="1:18">
      <c r="A12" s="63" t="s">
        <v>980</v>
      </c>
      <c r="B12" s="70" t="s">
        <v>995</v>
      </c>
      <c r="C12" s="79" t="s">
        <v>996</v>
      </c>
      <c r="D12" s="68">
        <f t="shared" si="0"/>
        <v>850</v>
      </c>
      <c r="E12" s="77">
        <v>850</v>
      </c>
      <c r="F12" s="80"/>
      <c r="G12" s="77">
        <v>850</v>
      </c>
      <c r="H12" s="72">
        <f t="shared" ref="H12:H16" si="2">E12/G12</f>
        <v>1</v>
      </c>
      <c r="I12" s="83" t="s">
        <v>983</v>
      </c>
      <c r="K12" s="88"/>
      <c r="L12" s="88"/>
      <c r="M12" s="89"/>
      <c r="N12" s="90"/>
      <c r="O12" s="89"/>
      <c r="P12" s="90"/>
      <c r="Q12" s="90"/>
      <c r="R12" s="88"/>
    </row>
    <row r="13" s="5" customFormat="1" ht="34" customHeight="1" spans="1:18">
      <c r="A13" s="63" t="s">
        <v>980</v>
      </c>
      <c r="B13" s="81" t="s">
        <v>997</v>
      </c>
      <c r="C13" s="79" t="s">
        <v>998</v>
      </c>
      <c r="D13" s="68">
        <f t="shared" si="0"/>
        <v>400</v>
      </c>
      <c r="E13" s="77">
        <v>400</v>
      </c>
      <c r="F13" s="80"/>
      <c r="G13" s="77">
        <v>400</v>
      </c>
      <c r="H13" s="72">
        <f t="shared" si="2"/>
        <v>1</v>
      </c>
      <c r="I13" s="83" t="s">
        <v>983</v>
      </c>
      <c r="K13" s="88"/>
      <c r="L13" s="88"/>
      <c r="M13" s="88"/>
      <c r="N13" s="88"/>
      <c r="O13" s="88"/>
      <c r="P13" s="88"/>
      <c r="Q13" s="88"/>
      <c r="R13" s="88"/>
    </row>
    <row r="14" s="5" customFormat="1" ht="34" customHeight="1" spans="1:18">
      <c r="A14" s="63" t="s">
        <v>980</v>
      </c>
      <c r="B14" s="81" t="s">
        <v>999</v>
      </c>
      <c r="C14" s="79" t="s">
        <v>575</v>
      </c>
      <c r="D14" s="68">
        <f t="shared" si="0"/>
        <v>200</v>
      </c>
      <c r="E14" s="77">
        <v>200</v>
      </c>
      <c r="F14" s="80"/>
      <c r="G14" s="77">
        <v>200</v>
      </c>
      <c r="H14" s="72">
        <f t="shared" si="2"/>
        <v>1</v>
      </c>
      <c r="I14" s="83" t="s">
        <v>983</v>
      </c>
      <c r="K14" s="88"/>
      <c r="L14" s="88"/>
      <c r="M14" s="88"/>
      <c r="N14" s="88"/>
      <c r="O14" s="88"/>
      <c r="P14" s="88"/>
      <c r="Q14" s="88"/>
      <c r="R14" s="88"/>
    </row>
    <row r="15" s="5" customFormat="1" ht="34" customHeight="1" spans="1:9">
      <c r="A15" s="63" t="s">
        <v>980</v>
      </c>
      <c r="B15" s="81" t="s">
        <v>1000</v>
      </c>
      <c r="C15" s="79" t="s">
        <v>1001</v>
      </c>
      <c r="D15" s="68">
        <f t="shared" si="0"/>
        <v>1250</v>
      </c>
      <c r="E15" s="77">
        <v>1250</v>
      </c>
      <c r="F15" s="80"/>
      <c r="G15" s="77">
        <v>1250</v>
      </c>
      <c r="H15" s="72">
        <f t="shared" si="2"/>
        <v>1</v>
      </c>
      <c r="I15" s="83" t="s">
        <v>983</v>
      </c>
    </row>
    <row r="16" s="5" customFormat="1" ht="34" customHeight="1" spans="1:9">
      <c r="A16" s="63" t="s">
        <v>980</v>
      </c>
      <c r="B16" s="81" t="s">
        <v>1000</v>
      </c>
      <c r="C16" s="79" t="s">
        <v>1002</v>
      </c>
      <c r="D16" s="68">
        <f t="shared" si="0"/>
        <v>800</v>
      </c>
      <c r="E16" s="77">
        <v>800</v>
      </c>
      <c r="F16" s="80"/>
      <c r="G16" s="77">
        <v>800</v>
      </c>
      <c r="H16" s="72">
        <f t="shared" si="2"/>
        <v>1</v>
      </c>
      <c r="I16" s="83" t="s">
        <v>983</v>
      </c>
    </row>
    <row r="17" s="5" customFormat="1" ht="54" customHeight="1" spans="1:9">
      <c r="A17" s="21" t="s">
        <v>1003</v>
      </c>
      <c r="B17" s="21"/>
      <c r="C17" s="21"/>
      <c r="D17" s="21"/>
      <c r="E17" s="21"/>
      <c r="F17" s="21"/>
      <c r="G17" s="21"/>
      <c r="H17" s="21"/>
      <c r="I17" s="21"/>
    </row>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sheetData>
  <sheetProtection selectLockedCells="1" selectUnlockedCells="1"/>
  <mergeCells count="9">
    <mergeCell ref="A1:I1"/>
    <mergeCell ref="G2:H2"/>
    <mergeCell ref="D3:F3"/>
    <mergeCell ref="G3:H3"/>
    <mergeCell ref="A17:I17"/>
    <mergeCell ref="A3:A4"/>
    <mergeCell ref="B3:B4"/>
    <mergeCell ref="C3:C4"/>
    <mergeCell ref="I3:I4"/>
  </mergeCells>
  <printOptions horizontalCentered="1"/>
  <pageMargins left="0.590277777777778" right="0.590277777777778" top="0.786805555555556" bottom="0.786805555555556" header="0.5" footer="0.5"/>
  <pageSetup paperSize="9" scale="73" orientation="portrait" horizont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1"/>
  <sheetViews>
    <sheetView showZeros="0" view="pageBreakPreview" zoomScaleNormal="100" zoomScaleSheetLayoutView="100" workbookViewId="0">
      <selection activeCell="E12" sqref="E12"/>
    </sheetView>
  </sheetViews>
  <sheetFormatPr defaultColWidth="9" defaultRowHeight="13.5" outlineLevelCol="4"/>
  <cols>
    <col min="1" max="1" width="40.75" style="5" customWidth="1"/>
    <col min="2" max="2" width="12.25" style="5" customWidth="1"/>
    <col min="3" max="3" width="13.625" style="29" customWidth="1"/>
    <col min="4" max="4" width="12" style="5" customWidth="1"/>
    <col min="5" max="5" width="12.5" style="5" customWidth="1"/>
    <col min="6" max="16384" width="9" style="5"/>
  </cols>
  <sheetData>
    <row r="1" s="45" customFormat="1" ht="42" customHeight="1" spans="1:5">
      <c r="A1" s="9" t="s">
        <v>1004</v>
      </c>
      <c r="B1" s="9"/>
      <c r="C1" s="48"/>
      <c r="D1" s="9"/>
      <c r="E1" s="9"/>
    </row>
    <row r="2" s="46" customFormat="1" ht="27" customHeight="1" spans="1:5">
      <c r="A2" s="38" t="s">
        <v>3</v>
      </c>
      <c r="B2" s="38"/>
      <c r="C2" s="49"/>
      <c r="D2" s="38"/>
      <c r="E2" s="38"/>
    </row>
    <row r="3" s="5" customFormat="1" ht="25" customHeight="1" spans="1:5">
      <c r="A3" s="16" t="s">
        <v>958</v>
      </c>
      <c r="B3" s="16" t="s">
        <v>892</v>
      </c>
      <c r="C3" s="28" t="s">
        <v>927</v>
      </c>
      <c r="D3" s="16" t="s">
        <v>928</v>
      </c>
      <c r="E3" s="16" t="s">
        <v>1005</v>
      </c>
    </row>
    <row r="4" s="47" customFormat="1" ht="24" customHeight="1" spans="1:5">
      <c r="A4" s="30" t="s">
        <v>1006</v>
      </c>
      <c r="B4" s="50" t="s">
        <v>893</v>
      </c>
      <c r="C4" s="51">
        <f>C5+C6</f>
        <v>459986</v>
      </c>
      <c r="D4" s="51">
        <f>D5+D6</f>
        <v>459986</v>
      </c>
      <c r="E4" s="52"/>
    </row>
    <row r="5" s="5" customFormat="1" ht="24" customHeight="1" spans="1:5">
      <c r="A5" s="31" t="s">
        <v>1007</v>
      </c>
      <c r="B5" s="16" t="s">
        <v>894</v>
      </c>
      <c r="C5" s="28">
        <v>180808</v>
      </c>
      <c r="D5" s="28">
        <v>180808</v>
      </c>
      <c r="E5" s="53"/>
    </row>
    <row r="6" s="5" customFormat="1" ht="24" customHeight="1" spans="1:5">
      <c r="A6" s="31" t="s">
        <v>1008</v>
      </c>
      <c r="B6" s="16" t="s">
        <v>895</v>
      </c>
      <c r="C6" s="29">
        <v>279178</v>
      </c>
      <c r="D6" s="29">
        <v>279178</v>
      </c>
      <c r="E6" s="53"/>
    </row>
    <row r="7" s="47" customFormat="1" ht="27" customHeight="1" spans="1:5">
      <c r="A7" s="30" t="s">
        <v>1009</v>
      </c>
      <c r="B7" s="50" t="s">
        <v>896</v>
      </c>
      <c r="C7" s="51">
        <v>30000</v>
      </c>
      <c r="D7" s="51">
        <v>30000</v>
      </c>
      <c r="E7" s="52"/>
    </row>
    <row r="8" s="5" customFormat="1" ht="24" customHeight="1" spans="1:5">
      <c r="A8" s="31" t="s">
        <v>1007</v>
      </c>
      <c r="B8" s="16" t="s">
        <v>897</v>
      </c>
      <c r="C8" s="28">
        <v>0</v>
      </c>
      <c r="D8" s="28">
        <v>0</v>
      </c>
      <c r="E8" s="53"/>
    </row>
    <row r="9" s="5" customFormat="1" ht="24" customHeight="1" spans="1:5">
      <c r="A9" s="31" t="s">
        <v>1008</v>
      </c>
      <c r="B9" s="16" t="s">
        <v>898</v>
      </c>
      <c r="C9" s="28">
        <v>30000</v>
      </c>
      <c r="D9" s="28">
        <v>30000</v>
      </c>
      <c r="E9" s="53"/>
    </row>
    <row r="10" ht="42" customHeight="1" spans="1:5">
      <c r="A10" s="21" t="s">
        <v>1010</v>
      </c>
      <c r="B10" s="21"/>
      <c r="C10" s="54"/>
      <c r="D10" s="21"/>
      <c r="E10" s="21"/>
    </row>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sheetData>
  <mergeCells count="3">
    <mergeCell ref="A1:E1"/>
    <mergeCell ref="A2:E2"/>
    <mergeCell ref="A10:E10"/>
  </mergeCells>
  <printOptions horizontalCentered="1"/>
  <pageMargins left="0.590277777777778" right="0.590277777777778" top="0.786805555555556" bottom="0.786805555555556" header="0.5" footer="0.5"/>
  <pageSetup paperSize="9" scale="93" orientation="portrait" horizont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1"/>
  <sheetViews>
    <sheetView showZeros="0" view="pageBreakPreview" zoomScaleNormal="100" zoomScaleSheetLayoutView="100" workbookViewId="0">
      <selection activeCell="H12" sqref="H12"/>
    </sheetView>
  </sheetViews>
  <sheetFormatPr defaultColWidth="9" defaultRowHeight="13.5" outlineLevelCol="5"/>
  <cols>
    <col min="1" max="1" width="18" style="6" customWidth="1"/>
    <col min="2" max="2" width="15.625" style="7" customWidth="1"/>
    <col min="3" max="3" width="26.75" style="6" customWidth="1"/>
    <col min="4" max="4" width="15.625" style="6" customWidth="1"/>
    <col min="5" max="6" width="12.625" style="6" customWidth="1"/>
    <col min="7" max="16384" width="9" style="8"/>
  </cols>
  <sheetData>
    <row r="1" s="34" customFormat="1" ht="54" customHeight="1" spans="1:6">
      <c r="A1" s="9" t="s">
        <v>1011</v>
      </c>
      <c r="B1" s="9"/>
      <c r="C1" s="9"/>
      <c r="D1" s="9"/>
      <c r="E1" s="9"/>
      <c r="F1" s="9"/>
    </row>
    <row r="2" s="35" customFormat="1" ht="27" customHeight="1" spans="2:6">
      <c r="B2" s="38"/>
      <c r="C2" s="38"/>
      <c r="D2" s="38"/>
      <c r="E2" s="38"/>
      <c r="F2" s="39" t="s">
        <v>3</v>
      </c>
    </row>
    <row r="3" s="36" customFormat="1" ht="40" customHeight="1" spans="1:6">
      <c r="A3" s="40" t="s">
        <v>971</v>
      </c>
      <c r="B3" s="16" t="s">
        <v>562</v>
      </c>
      <c r="C3" s="16" t="s">
        <v>1012</v>
      </c>
      <c r="D3" s="16" t="s">
        <v>1013</v>
      </c>
      <c r="E3" s="16" t="s">
        <v>1014</v>
      </c>
      <c r="F3" s="16" t="s">
        <v>1015</v>
      </c>
    </row>
    <row r="4" s="36" customFormat="1" ht="48" customHeight="1" spans="1:6">
      <c r="A4" s="40" t="s">
        <v>980</v>
      </c>
      <c r="B4" s="15" t="s">
        <v>988</v>
      </c>
      <c r="C4" s="15" t="s">
        <v>1016</v>
      </c>
      <c r="D4" s="15" t="s">
        <v>1017</v>
      </c>
      <c r="E4" s="16" t="s">
        <v>977</v>
      </c>
      <c r="F4" s="16">
        <v>5000</v>
      </c>
    </row>
    <row r="5" s="36" customFormat="1" ht="48" customHeight="1" spans="1:6">
      <c r="A5" s="40" t="s">
        <v>980</v>
      </c>
      <c r="B5" s="15" t="s">
        <v>990</v>
      </c>
      <c r="C5" s="15" t="s">
        <v>1018</v>
      </c>
      <c r="D5" s="16" t="s">
        <v>1019</v>
      </c>
      <c r="E5" s="16" t="s">
        <v>977</v>
      </c>
      <c r="F5" s="16">
        <v>25000</v>
      </c>
    </row>
    <row r="6" s="37" customFormat="1" ht="34" customHeight="1" spans="1:6">
      <c r="A6" s="41"/>
      <c r="B6" s="42"/>
      <c r="C6" s="43"/>
      <c r="D6" s="43"/>
      <c r="E6" s="41"/>
      <c r="F6" s="31"/>
    </row>
    <row r="7" s="37" customFormat="1" ht="34" customHeight="1" spans="1:6">
      <c r="A7" s="41"/>
      <c r="B7" s="42"/>
      <c r="C7" s="43"/>
      <c r="D7" s="43"/>
      <c r="E7" s="41"/>
      <c r="F7" s="31"/>
    </row>
    <row r="8" s="37" customFormat="1" ht="34" customHeight="1" spans="1:6">
      <c r="A8" s="41"/>
      <c r="B8" s="42"/>
      <c r="C8" s="43"/>
      <c r="D8" s="43"/>
      <c r="E8" s="41"/>
      <c r="F8" s="31"/>
    </row>
    <row r="9" s="37" customFormat="1" ht="34" customHeight="1" spans="1:6">
      <c r="A9" s="41"/>
      <c r="B9" s="42"/>
      <c r="C9" s="43"/>
      <c r="D9" s="43"/>
      <c r="E9" s="41"/>
      <c r="F9" s="31"/>
    </row>
    <row r="10" s="37" customFormat="1" ht="34" customHeight="1" spans="1:6">
      <c r="A10" s="41"/>
      <c r="B10" s="42"/>
      <c r="C10" s="43"/>
      <c r="D10" s="43"/>
      <c r="E10" s="41"/>
      <c r="F10" s="31"/>
    </row>
    <row r="11" s="37" customFormat="1" ht="34" customHeight="1" spans="1:6">
      <c r="A11" s="41"/>
      <c r="B11" s="42"/>
      <c r="C11" s="43"/>
      <c r="D11" s="43"/>
      <c r="E11" s="41"/>
      <c r="F11" s="31"/>
    </row>
    <row r="12" s="37" customFormat="1" ht="34" customHeight="1" spans="1:6">
      <c r="A12" s="41"/>
      <c r="B12" s="42"/>
      <c r="C12" s="43"/>
      <c r="D12" s="43"/>
      <c r="E12" s="41"/>
      <c r="F12" s="31"/>
    </row>
    <row r="13" s="37" customFormat="1" ht="34" customHeight="1" spans="1:6">
      <c r="A13" s="44"/>
      <c r="B13" s="42"/>
      <c r="C13" s="43"/>
      <c r="D13" s="43"/>
      <c r="E13" s="41"/>
      <c r="F13" s="31"/>
    </row>
    <row r="14" s="5" customFormat="1" ht="45" customHeight="1" spans="1:6">
      <c r="A14" s="21" t="s">
        <v>1020</v>
      </c>
      <c r="B14" s="21"/>
      <c r="C14" s="21"/>
      <c r="D14" s="21"/>
      <c r="E14" s="21"/>
      <c r="F14" s="21"/>
    </row>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sheetData>
  <mergeCells count="2">
    <mergeCell ref="A1:F1"/>
    <mergeCell ref="A14:F14"/>
  </mergeCells>
  <printOptions horizontalCentered="1"/>
  <pageMargins left="0.590277777777778" right="0.590277777777778" top="0.786805555555556" bottom="0.786805555555556" header="0.5" footer="0.5"/>
  <pageSetup paperSize="9" scale="83" orientation="portrait" horizont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showZeros="0" view="pageBreakPreview" zoomScaleNormal="100" zoomScaleSheetLayoutView="100" workbookViewId="0">
      <selection activeCell="D21" sqref="D21"/>
    </sheetView>
  </sheetViews>
  <sheetFormatPr defaultColWidth="9" defaultRowHeight="13.5" outlineLevelCol="4"/>
  <cols>
    <col min="1" max="1" width="41" style="5" customWidth="1"/>
    <col min="2" max="3" width="10.375" style="5" customWidth="1"/>
    <col min="4" max="4" width="12.75" style="5" customWidth="1"/>
    <col min="5" max="5" width="10.375" style="5" customWidth="1"/>
    <col min="6" max="6" width="11.375" style="5" customWidth="1"/>
    <col min="7" max="16384" width="9" style="5"/>
  </cols>
  <sheetData>
    <row r="1" s="22" customFormat="1" ht="42" customHeight="1" spans="1:5">
      <c r="A1" s="9" t="s">
        <v>1021</v>
      </c>
      <c r="B1" s="9"/>
      <c r="C1" s="9"/>
      <c r="D1" s="9"/>
      <c r="E1" s="9"/>
    </row>
    <row r="2" s="23" customFormat="1" ht="27" customHeight="1" spans="1:5">
      <c r="A2" s="25" t="s">
        <v>3</v>
      </c>
      <c r="B2" s="25"/>
      <c r="C2" s="25"/>
      <c r="D2" s="25"/>
      <c r="E2" s="25"/>
    </row>
    <row r="3" s="24" customFormat="1" ht="24" customHeight="1" spans="1:5">
      <c r="A3" s="14" t="s">
        <v>958</v>
      </c>
      <c r="B3" s="14" t="s">
        <v>892</v>
      </c>
      <c r="C3" s="14" t="s">
        <v>927</v>
      </c>
      <c r="D3" s="14" t="s">
        <v>928</v>
      </c>
      <c r="E3" s="14" t="s">
        <v>1005</v>
      </c>
    </row>
    <row r="4" s="24" customFormat="1" ht="36" customHeight="1" spans="1:5">
      <c r="A4" s="26" t="s">
        <v>1006</v>
      </c>
      <c r="B4" s="14" t="s">
        <v>893</v>
      </c>
      <c r="C4" s="27">
        <f>C5+C6</f>
        <v>459986</v>
      </c>
      <c r="D4" s="27">
        <f>D5+D6</f>
        <v>459986</v>
      </c>
      <c r="E4" s="27"/>
    </row>
    <row r="5" s="24" customFormat="1" ht="62" customHeight="1" spans="1:5">
      <c r="A5" s="20" t="s">
        <v>1007</v>
      </c>
      <c r="B5" s="14" t="s">
        <v>894</v>
      </c>
      <c r="C5" s="28">
        <v>180808</v>
      </c>
      <c r="D5" s="28">
        <v>180808</v>
      </c>
      <c r="E5" s="27"/>
    </row>
    <row r="6" s="24" customFormat="1" ht="24" customHeight="1" spans="1:5">
      <c r="A6" s="20" t="s">
        <v>1008</v>
      </c>
      <c r="B6" s="14" t="s">
        <v>895</v>
      </c>
      <c r="C6" s="29">
        <v>279178</v>
      </c>
      <c r="D6" s="29">
        <v>279178</v>
      </c>
      <c r="E6" s="27"/>
    </row>
    <row r="7" s="5" customFormat="1" ht="25" customHeight="1" spans="1:5">
      <c r="A7" s="30" t="s">
        <v>1022</v>
      </c>
      <c r="B7" s="16" t="s">
        <v>896</v>
      </c>
      <c r="C7" s="28"/>
      <c r="D7" s="28"/>
      <c r="E7" s="28"/>
    </row>
    <row r="8" s="5" customFormat="1" ht="25" customHeight="1" spans="1:5">
      <c r="A8" s="31" t="s">
        <v>1007</v>
      </c>
      <c r="B8" s="16" t="s">
        <v>897</v>
      </c>
      <c r="C8" s="28">
        <v>0</v>
      </c>
      <c r="D8" s="28">
        <v>0</v>
      </c>
      <c r="E8" s="28"/>
    </row>
    <row r="9" s="5" customFormat="1" ht="25" customHeight="1" spans="1:5">
      <c r="A9" s="31" t="s">
        <v>1008</v>
      </c>
      <c r="B9" s="16" t="s">
        <v>898</v>
      </c>
      <c r="C9" s="28">
        <v>30000</v>
      </c>
      <c r="D9" s="28">
        <v>30000</v>
      </c>
      <c r="E9" s="28"/>
    </row>
    <row r="10" s="5" customFormat="1" ht="25" customHeight="1" spans="1:5">
      <c r="A10" s="31" t="s">
        <v>1023</v>
      </c>
      <c r="B10" s="16" t="s">
        <v>1024</v>
      </c>
      <c r="C10" s="28">
        <v>30000</v>
      </c>
      <c r="D10" s="28">
        <v>30000</v>
      </c>
      <c r="E10" s="28"/>
    </row>
    <row r="11" s="5" customFormat="1" ht="25" customHeight="1" spans="1:5">
      <c r="A11" s="31" t="s">
        <v>1007</v>
      </c>
      <c r="B11" s="16" t="s">
        <v>938</v>
      </c>
      <c r="C11" s="28">
        <v>0</v>
      </c>
      <c r="D11" s="28">
        <v>0</v>
      </c>
      <c r="E11" s="28"/>
    </row>
    <row r="12" s="5" customFormat="1" ht="25" customHeight="1" spans="1:5">
      <c r="A12" s="31" t="s">
        <v>1008</v>
      </c>
      <c r="B12" s="16" t="s">
        <v>1025</v>
      </c>
      <c r="C12" s="28">
        <v>30000</v>
      </c>
      <c r="D12" s="28">
        <v>30000</v>
      </c>
      <c r="E12" s="28"/>
    </row>
    <row r="13" s="5" customFormat="1" ht="25" customHeight="1" spans="1:5">
      <c r="A13" s="30" t="s">
        <v>1026</v>
      </c>
      <c r="B13" s="16" t="s">
        <v>1027</v>
      </c>
      <c r="C13" s="28"/>
      <c r="D13" s="28"/>
      <c r="E13" s="28"/>
    </row>
    <row r="14" s="5" customFormat="1" ht="25" customHeight="1" spans="1:5">
      <c r="A14" s="31" t="s">
        <v>1007</v>
      </c>
      <c r="B14" s="16" t="s">
        <v>942</v>
      </c>
      <c r="C14" s="28">
        <v>180808</v>
      </c>
      <c r="D14" s="28">
        <v>180808</v>
      </c>
      <c r="E14" s="28"/>
    </row>
    <row r="15" s="5" customFormat="1" ht="25" customHeight="1" spans="1:5">
      <c r="A15" s="31" t="s">
        <v>1008</v>
      </c>
      <c r="B15" s="16" t="s">
        <v>1028</v>
      </c>
      <c r="C15" s="32">
        <f>C6+C12</f>
        <v>309178</v>
      </c>
      <c r="D15" s="32">
        <f>D6+D12</f>
        <v>309178</v>
      </c>
      <c r="E15" s="28"/>
    </row>
    <row r="16" ht="63" customHeight="1" spans="1:5">
      <c r="A16" s="33" t="s">
        <v>1029</v>
      </c>
      <c r="B16" s="33"/>
      <c r="C16" s="33"/>
      <c r="D16" s="33"/>
      <c r="E16" s="33"/>
    </row>
  </sheetData>
  <mergeCells count="3">
    <mergeCell ref="A1:E1"/>
    <mergeCell ref="A2:E2"/>
    <mergeCell ref="A16:E16"/>
  </mergeCells>
  <printOptions horizontalCentered="1"/>
  <pageMargins left="0.751388888888889" right="0.751388888888889" top="1" bottom="1" header="0.511805555555556" footer="0.511805555555556"/>
  <pageSetup paperSize="9" scale="95" fitToHeight="0" orientation="portrait"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showZeros="0" view="pageBreakPreview" zoomScaleNormal="100" zoomScaleSheetLayoutView="100" workbookViewId="0">
      <selection activeCell="D27" sqref="D26:D27"/>
    </sheetView>
  </sheetViews>
  <sheetFormatPr defaultColWidth="9" defaultRowHeight="13.5" outlineLevelRow="6" outlineLevelCol="5"/>
  <cols>
    <col min="1" max="1" width="11.3833333333333" style="6" customWidth="1"/>
    <col min="2" max="2" width="14.125" style="7" customWidth="1"/>
    <col min="3" max="3" width="24.0083333333333" style="6" customWidth="1"/>
    <col min="4" max="4" width="12.75" style="6" customWidth="1"/>
    <col min="5" max="5" width="12.375" style="6" customWidth="1"/>
    <col min="6" max="6" width="11.375" style="6" customWidth="1"/>
    <col min="7" max="16384" width="9" style="8"/>
  </cols>
  <sheetData>
    <row r="1" s="1" customFormat="1" ht="42" customHeight="1" spans="1:6">
      <c r="A1" s="9" t="s">
        <v>1030</v>
      </c>
      <c r="B1" s="9"/>
      <c r="C1" s="9"/>
      <c r="D1" s="9"/>
      <c r="E1" s="9"/>
      <c r="F1" s="9"/>
    </row>
    <row r="2" s="2" customFormat="1" ht="27" customHeight="1" spans="1:6">
      <c r="A2" s="10"/>
      <c r="B2" s="11"/>
      <c r="C2" s="11"/>
      <c r="D2" s="11"/>
      <c r="E2" s="11"/>
      <c r="F2" s="12" t="s">
        <v>3</v>
      </c>
    </row>
    <row r="3" s="3" customFormat="1" ht="24" customHeight="1" spans="1:6">
      <c r="A3" s="13" t="s">
        <v>1031</v>
      </c>
      <c r="B3" s="14" t="s">
        <v>562</v>
      </c>
      <c r="C3" s="14" t="s">
        <v>1012</v>
      </c>
      <c r="D3" s="14" t="s">
        <v>1013</v>
      </c>
      <c r="E3" s="14" t="s">
        <v>1014</v>
      </c>
      <c r="F3" s="14" t="s">
        <v>1015</v>
      </c>
    </row>
    <row r="4" s="3" customFormat="1" ht="49" customHeight="1" spans="1:6">
      <c r="A4" s="13">
        <v>1</v>
      </c>
      <c r="B4" s="15" t="s">
        <v>988</v>
      </c>
      <c r="C4" s="15" t="s">
        <v>1016</v>
      </c>
      <c r="D4" s="15" t="s">
        <v>1017</v>
      </c>
      <c r="E4" s="16" t="s">
        <v>977</v>
      </c>
      <c r="F4" s="16">
        <v>5000</v>
      </c>
    </row>
    <row r="5" s="3" customFormat="1" ht="41" customHeight="1" spans="1:6">
      <c r="A5" s="13">
        <v>2</v>
      </c>
      <c r="B5" s="15" t="s">
        <v>990</v>
      </c>
      <c r="C5" s="15" t="s">
        <v>1018</v>
      </c>
      <c r="D5" s="16" t="s">
        <v>1019</v>
      </c>
      <c r="E5" s="16" t="s">
        <v>977</v>
      </c>
      <c r="F5" s="16">
        <v>25000</v>
      </c>
    </row>
    <row r="6" s="4" customFormat="1" ht="24" customHeight="1" spans="1:6">
      <c r="A6" s="17"/>
      <c r="B6" s="18"/>
      <c r="C6" s="18"/>
      <c r="D6" s="18"/>
      <c r="E6" s="19"/>
      <c r="F6" s="20"/>
    </row>
    <row r="7" s="5" customFormat="1" ht="48" customHeight="1" spans="1:6">
      <c r="A7" s="21" t="s">
        <v>1032</v>
      </c>
      <c r="B7" s="21"/>
      <c r="C7" s="21"/>
      <c r="D7" s="21"/>
      <c r="E7" s="21"/>
      <c r="F7" s="21"/>
    </row>
  </sheetData>
  <mergeCells count="2">
    <mergeCell ref="A1:F1"/>
    <mergeCell ref="A7:F7"/>
  </mergeCells>
  <printOptions horizontalCentered="1"/>
  <pageMargins left="0.700694444444445" right="0.700694444444445" top="0.393055555555556" bottom="0.393055555555556" header="0.297916666666667" footer="0.297916666666667"/>
  <pageSetup paperSize="9" scale="9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43</vt:i4>
      </vt:variant>
    </vt:vector>
  </HeadingPairs>
  <TitlesOfParts>
    <vt:vector size="43" baseType="lpstr">
      <vt:lpstr>封面</vt:lpstr>
      <vt:lpstr>1.</vt:lpstr>
      <vt:lpstr>2.</vt:lpstr>
      <vt:lpstr>3.</vt:lpstr>
      <vt:lpstr>4.</vt:lpstr>
      <vt:lpstr>5.</vt:lpstr>
      <vt:lpstr>6.</vt:lpstr>
      <vt:lpstr>7.</vt:lpstr>
      <vt:lpstr>8.</vt:lpstr>
      <vt:lpstr>9.</vt:lpstr>
      <vt:lpstr>10.</vt:lpstr>
      <vt:lpstr>11.</vt:lpstr>
      <vt:lpstr>12. </vt:lpstr>
      <vt:lpstr>13.</vt:lpstr>
      <vt:lpstr>14.</vt:lpstr>
      <vt:lpstr>15.</vt:lpstr>
      <vt:lpstr>16.</vt:lpstr>
      <vt:lpstr>17. </vt:lpstr>
      <vt:lpstr>18.</vt:lpstr>
      <vt:lpstr>19.</vt:lpstr>
      <vt:lpstr>20.</vt:lpstr>
      <vt:lpstr>21.</vt:lpstr>
      <vt:lpstr>22.</vt:lpstr>
      <vt:lpstr>23.</vt:lpstr>
      <vt:lpstr>24.</vt:lpstr>
      <vt:lpstr>25.</vt:lpstr>
      <vt:lpstr>26.</vt:lpstr>
      <vt:lpstr>27.</vt:lpstr>
      <vt:lpstr>28.</vt:lpstr>
      <vt:lpstr>29.</vt:lpstr>
      <vt:lpstr>30.</vt:lpstr>
      <vt:lpstr>31.</vt:lpstr>
      <vt:lpstr>32.</vt:lpstr>
      <vt:lpstr>33. 罗江区2023年地方政府债务限额及余额预算情况表</vt:lpstr>
      <vt:lpstr>34. 罗江区地方政府一般债务余额情况表</vt:lpstr>
      <vt:lpstr>35.  罗江区地方政府专项债务余额情况表</vt:lpstr>
      <vt:lpstr>36. 罗江区地方政府债券发行及还本付息情况表</vt:lpstr>
      <vt:lpstr>37. 罗江区 2023年本级地方政府专项债务表</vt:lpstr>
      <vt:lpstr>38.罗江区2023年本级新增政府债券项目实施</vt:lpstr>
      <vt:lpstr>39 . 罗江区2024年地方政府债务限额提前下达情况表</vt:lpstr>
      <vt:lpstr>40.  罗江区2024年年初新增地方政府债券资金安排表</vt:lpstr>
      <vt:lpstr>41.罗江区2022年地方政府债务限额调整情况表</vt:lpstr>
      <vt:lpstr>42.罗江区2024年限额调整地方政府债券资金安排表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2022-03-23T03:14:00Z</dcterms:created>
  <dcterms:modified xsi:type="dcterms:W3CDTF">2024-05-08T09:21:28Z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KSOReadingLayout">
    <vt:bool>true</vt:bool>
  </property>
</Properties>
</file>