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一般公共预算收入" sheetId="10" r:id="rId1"/>
    <sheet name="一般公共预算支出" sheetId="6" r:id="rId2"/>
    <sheet name="基金预算收入" sheetId="9" r:id="rId3"/>
    <sheet name="基金预算支出" sheetId="4" r:id="rId4"/>
    <sheet name="国有资本经营预算" sheetId="7" r:id="rId5"/>
    <sheet name="社保基金预算" sheetId="8" r:id="rId6"/>
    <sheet name="债务余额情况表" sheetId="12" r:id="rId7"/>
    <sheet name="债务限额情况表" sheetId="11" r:id="rId8"/>
    <sheet name="新增债券项目安排情况表" sheetId="13" r:id="rId9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<sst xmlns="http://schemas.openxmlformats.org/spreadsheetml/2006/main" count="253" uniqueCount="177">
  <si>
    <t>2022年度德阳市罗江区一般公共预算收入预算变动情况表</t>
  </si>
  <si>
    <t>单位：万元</t>
  </si>
  <si>
    <t>科目名称</t>
  </si>
  <si>
    <t>预算数</t>
  </si>
  <si>
    <t>调整预算数</t>
  </si>
  <si>
    <t>一般公共预算收入合计</t>
  </si>
  <si>
    <t>一、税收收入</t>
  </si>
  <si>
    <t xml:space="preserve">       增值税</t>
  </si>
  <si>
    <t xml:space="preserve">       企业所得税</t>
  </si>
  <si>
    <t xml:space="preserve">       企业所得税退税</t>
  </si>
  <si>
    <t xml:space="preserve">       个人所得税</t>
  </si>
  <si>
    <t xml:space="preserve">       资源税</t>
  </si>
  <si>
    <t xml:space="preserve">       城市维护建设税</t>
  </si>
  <si>
    <t xml:space="preserve">       房产税</t>
  </si>
  <si>
    <t xml:space="preserve">       印花税</t>
  </si>
  <si>
    <t xml:space="preserve">       城镇土地使用税</t>
  </si>
  <si>
    <t xml:space="preserve">       土地增值税</t>
  </si>
  <si>
    <t xml:space="preserve">       车船税</t>
  </si>
  <si>
    <t xml:space="preserve">       耕地占用税</t>
  </si>
  <si>
    <t xml:space="preserve">       契税</t>
  </si>
  <si>
    <t xml:space="preserve">       烟叶税</t>
  </si>
  <si>
    <t xml:space="preserve">       环境保护税</t>
  </si>
  <si>
    <t xml:space="preserve">       其他税收收入</t>
  </si>
  <si>
    <t>二、非税收入</t>
  </si>
  <si>
    <t xml:space="preserve">       专项收入</t>
  </si>
  <si>
    <t xml:space="preserve">       行政事业性收费收入</t>
  </si>
  <si>
    <t xml:space="preserve">       罚没收入</t>
  </si>
  <si>
    <t xml:space="preserve">       国有资本经营收入</t>
  </si>
  <si>
    <t xml:space="preserve">       国有资源（资产）有偿使用收入</t>
  </si>
  <si>
    <t xml:space="preserve">       捐赠收入</t>
  </si>
  <si>
    <t xml:space="preserve">       政府住房基金收入</t>
  </si>
  <si>
    <t xml:space="preserve">       其他收入</t>
  </si>
  <si>
    <t>2022年度德阳市罗江区一般公共预算支出预算变动情况表</t>
  </si>
  <si>
    <t>科目
编码</t>
  </si>
  <si>
    <t>变动项目</t>
  </si>
  <si>
    <t>调整预
算数</t>
  </si>
  <si>
    <t>小计</t>
  </si>
  <si>
    <t>返还性
收入</t>
  </si>
  <si>
    <t>一般性转移支付</t>
  </si>
  <si>
    <t>专项转移支付</t>
  </si>
  <si>
    <t>上年结转使用数</t>
  </si>
  <si>
    <t>调入资金</t>
  </si>
  <si>
    <t>债务收入</t>
  </si>
  <si>
    <t>债务转贷收入</t>
  </si>
  <si>
    <t>动支预备费</t>
  </si>
  <si>
    <t>科目调剂</t>
  </si>
  <si>
    <t>本年短收安排</t>
  </si>
  <si>
    <t>动用预算稳定调节基金</t>
  </si>
  <si>
    <t>补助下级专款</t>
  </si>
  <si>
    <t>安排预算稳定调节基金</t>
  </si>
  <si>
    <t>省补助计划单列市</t>
  </si>
  <si>
    <t>其他</t>
  </si>
  <si>
    <t>一般公共预算支出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</si>
  <si>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</si>
  <si>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</si>
  <si>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</si>
  <si>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</si>
  <si>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</si>
  <si>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</si>
  <si>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</si>
  <si>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</si>
  <si>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</si>
  <si>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</si>
  <si>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</si>
  <si>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</si>
  <si>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</si>
  <si>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</si>
  <si>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</si>
  <si>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</si>
  <si>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</si>
  <si>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</si>
  <si>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</si>
  <si>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</si>
  <si>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灾害防治及应急管理支出</t>
  </si>
  <si>
    <t>预备费</t>
  </si>
  <si>
    <t>其他支出(类)</t>
  </si>
  <si>
    <t>债务付息支出</t>
  </si>
  <si>
    <t>债务发行费用支出</t>
  </si>
  <si>
    <t>2022年度德阳市罗江区政府性基金预算支出预算变动情况表</t>
  </si>
  <si>
    <t>政府性基金收入合计</t>
  </si>
  <si>
    <t xml:space="preserve">    国有土地收益基金收入</t>
  </si>
  <si>
    <t xml:space="preserve">    农业土地开发资金收入</t>
  </si>
  <si>
    <t xml:space="preserve">    国有土地使用权出让收入</t>
  </si>
  <si>
    <t xml:space="preserve">    大中型水库移民后期扶持基金收入</t>
  </si>
  <si>
    <t xml:space="preserve">    大中型水库库区基金收入</t>
  </si>
  <si>
    <t xml:space="preserve">    城市基础设施配套费收入</t>
  </si>
  <si>
    <t xml:space="preserve">    污水处理费收入</t>
  </si>
  <si>
    <t xml:space="preserve">    国有土地使用权出让金专项债务对应项目专项收入</t>
  </si>
  <si>
    <t xml:space="preserve">    农业土地开发资金专项债务对应项目专项收入</t>
  </si>
  <si>
    <t xml:space="preserve">    大中型水库库区基金专项债务对应项目专项收入</t>
  </si>
  <si>
    <t xml:space="preserve">    城市基础设施配套费专项债务对应项目专项收入</t>
  </si>
  <si>
    <t xml:space="preserve">    小型水库移民扶助基金专项债务对应项目专项收入</t>
  </si>
  <si>
    <t xml:space="preserve">    国家重大水利工程建设基金专项债务对应项目专项收入</t>
  </si>
  <si>
    <t xml:space="preserve">    车辆通行费专项债务对应项目专项收入</t>
  </si>
  <si>
    <t xml:space="preserve">    污水处理费专项债务对应项目专项收入</t>
  </si>
  <si>
    <t xml:space="preserve">    其他政府性基金专项债务对应项目专项收入</t>
  </si>
  <si>
    <t>专项补助</t>
  </si>
  <si>
    <t>动用上
年结余</t>
  </si>
  <si>
    <t>债务转
贷收入</t>
  </si>
  <si>
    <t>本年短
收安排</t>
  </si>
  <si>
    <t>补助下
级专款</t>
  </si>
  <si>
    <t>省补助计
划单列市</t>
  </si>
  <si>
    <t>政府性基金预算支出合计</t>
  </si>
  <si>
    <t xml:space="preserve">  核电站乏燃料处理处置基金支出</t>
  </si>
  <si>
    <t xml:space="preserve">  国家电影事业发展专项资金安排的支出</t>
  </si>
  <si>
    <t xml:space="preserve">  旅游发展基金支出</t>
  </si>
  <si>
    <t xml:space="preserve">  国家电影事业发展专项资金对应专项债务收入安排的支出</t>
  </si>
  <si>
    <t xml:space="preserve">  大中型水库移民后期扶持基金支出</t>
  </si>
  <si>
    <t xml:space="preserve">  小型水库移民扶助基金安排的支出</t>
  </si>
  <si>
    <t xml:space="preserve">  可再生能源电价附加收入安排的支出</t>
  </si>
  <si>
    <t xml:space="preserve">  国有土地使用权出让收入安排的支出</t>
  </si>
  <si>
    <t xml:space="preserve">  国有土地收益基金安排的支出</t>
  </si>
  <si>
    <t xml:space="preserve">  农业土地开发资金安排的支出</t>
  </si>
  <si>
    <t xml:space="preserve">  城市基础设施配套费安排的支出</t>
  </si>
  <si>
    <t xml:space="preserve">  污水处理费安排的支出</t>
  </si>
  <si>
    <t xml:space="preserve">  土地储备专项债券收入安排的支出  </t>
  </si>
  <si>
    <t xml:space="preserve">  棚户区改造专项债券收入安排的支出  </t>
  </si>
  <si>
    <t xml:space="preserve">  城市基础设施配套费对应专项债务收入安排的支出  </t>
  </si>
  <si>
    <t xml:space="preserve">  污水处理费对应专项债务收入安排的支出  </t>
  </si>
  <si>
    <t xml:space="preserve">  国有土地使用权出让收入对应专项债务收入安排的支出  </t>
  </si>
  <si>
    <t xml:space="preserve">  大中型水库库区基金安排的支出</t>
  </si>
  <si>
    <t xml:space="preserve">  农网还贷资金支出</t>
  </si>
  <si>
    <t>其他支出</t>
  </si>
  <si>
    <t xml:space="preserve">  其他政府性基金及对应专项债务收入安排的支出</t>
  </si>
  <si>
    <t xml:space="preserve">  彩票发行销售机构业务费安排的支出</t>
  </si>
  <si>
    <t xml:space="preserve">  彩票公益金安排的支出</t>
  </si>
  <si>
    <t>2022年度德阳市罗江区国有资本经营预算收支预算变动情况表</t>
  </si>
  <si>
    <t>预算科目</t>
  </si>
  <si>
    <t>科目编码</t>
  </si>
  <si>
    <t>股利、股息收入</t>
  </si>
  <si>
    <t>国有企业退休人员社会化管理补助支出</t>
  </si>
  <si>
    <t>国有资本经营预算转移支付收入</t>
  </si>
  <si>
    <t>国有企业政策性补贴</t>
  </si>
  <si>
    <t>国有资本经营预算收入合计</t>
  </si>
  <si>
    <t>国有资本经营预算支出合计</t>
  </si>
  <si>
    <t>调出资金</t>
  </si>
  <si>
    <t>收  入  总  计</t>
  </si>
  <si>
    <t>支  出  总  计</t>
  </si>
  <si>
    <t>2022年度德阳市罗江区社会保险基金预算收支预算变动情况表</t>
  </si>
  <si>
    <t>收入</t>
  </si>
  <si>
    <t>支出</t>
  </si>
  <si>
    <t>科目</t>
  </si>
  <si>
    <t>社会保险基金预算收入</t>
  </si>
  <si>
    <t>社会保险基金预算支出</t>
  </si>
  <si>
    <t>收入合计</t>
  </si>
  <si>
    <t>支出合计</t>
  </si>
  <si>
    <t>当年结余</t>
  </si>
  <si>
    <t>2022年德阳市罗江区政府债务余额情况表</t>
  </si>
  <si>
    <t>截止时间：2022.10.30</t>
  </si>
  <si>
    <t>地区</t>
  </si>
  <si>
    <r>
      <rPr>
        <sz val="12"/>
        <rFont val="Times New Roman"/>
        <charset val="0"/>
      </rPr>
      <t>2021</t>
    </r>
    <r>
      <rPr>
        <sz val="12"/>
        <rFont val="仿宋_GB2312"/>
        <charset val="134"/>
      </rPr>
      <t>年末余额</t>
    </r>
  </si>
  <si>
    <r>
      <rPr>
        <sz val="12"/>
        <rFont val="Times New Roman"/>
        <charset val="0"/>
      </rPr>
      <t>2022</t>
    </r>
    <r>
      <rPr>
        <sz val="12"/>
        <rFont val="仿宋_GB2312"/>
        <charset val="134"/>
      </rPr>
      <t>年新增</t>
    </r>
  </si>
  <si>
    <t>预算安排还本</t>
  </si>
  <si>
    <t>当前余额</t>
  </si>
  <si>
    <t>一般债务</t>
  </si>
  <si>
    <t>专项债务</t>
  </si>
  <si>
    <t>罗江区</t>
  </si>
  <si>
    <t>2022年德阳市罗江区政府债务限额情况表</t>
  </si>
  <si>
    <r>
      <rPr>
        <b/>
        <sz val="12"/>
        <rFont val="Times New Roman"/>
        <charset val="0"/>
      </rPr>
      <t>2021</t>
    </r>
    <r>
      <rPr>
        <b/>
        <sz val="12"/>
        <rFont val="仿宋_GB2312"/>
        <charset val="134"/>
      </rPr>
      <t>年末限额</t>
    </r>
  </si>
  <si>
    <r>
      <rPr>
        <b/>
        <sz val="12"/>
        <rFont val="Times New Roman"/>
        <charset val="0"/>
      </rPr>
      <t>2022</t>
    </r>
    <r>
      <rPr>
        <b/>
        <sz val="12"/>
        <rFont val="仿宋_GB2312"/>
        <charset val="134"/>
      </rPr>
      <t>年新增限额</t>
    </r>
  </si>
  <si>
    <t>2022年德阳市罗江区新增债券项目安排情况表</t>
  </si>
  <si>
    <t>区划名称</t>
  </si>
  <si>
    <t>项目名称</t>
  </si>
  <si>
    <t>金额</t>
  </si>
  <si>
    <t>合计</t>
  </si>
  <si>
    <t>一般债券合计</t>
  </si>
  <si>
    <r>
      <rPr>
        <sz val="12"/>
        <rFont val="宋体"/>
        <charset val="134"/>
        <scheme val="minor"/>
      </rPr>
      <t>德阳市罗江区</t>
    </r>
    <r>
      <rPr>
        <sz val="12"/>
        <rFont val="宋体"/>
        <charset val="0"/>
        <scheme val="minor"/>
      </rPr>
      <t>2022</t>
    </r>
    <r>
      <rPr>
        <sz val="12"/>
        <rFont val="宋体"/>
        <charset val="134"/>
        <scheme val="minor"/>
      </rPr>
      <t>年地质灾害综合治理项目</t>
    </r>
  </si>
  <si>
    <t>罗江区小型水库安全运行项目</t>
  </si>
  <si>
    <t>专项债券合计</t>
  </si>
  <si>
    <t>德阳市罗江区金山镇棚户区改造项目（金山湖片区）</t>
  </si>
  <si>
    <t>德阳市罗江区医院建设项目</t>
  </si>
  <si>
    <t>德阳市罗江区人民医院传染病区建设项目</t>
  </si>
  <si>
    <t>德阳市罗江区城镇污水垃圾治理项目</t>
  </si>
  <si>
    <r>
      <rPr>
        <sz val="12"/>
        <rFont val="宋体"/>
        <charset val="134"/>
        <scheme val="minor"/>
      </rPr>
      <t>德阳市罗江区</t>
    </r>
    <r>
      <rPr>
        <sz val="12"/>
        <rFont val="宋体"/>
        <charset val="0"/>
        <scheme val="minor"/>
      </rPr>
      <t>2019</t>
    </r>
    <r>
      <rPr>
        <sz val="12"/>
        <rFont val="宋体"/>
        <charset val="134"/>
        <scheme val="minor"/>
      </rPr>
      <t>年高标准农田建设项目</t>
    </r>
  </si>
  <si>
    <t>罗江经开区园区基础设施补短板建设项目</t>
  </si>
  <si>
    <t>德阳市罗江区老旧小区改造项目</t>
  </si>
  <si>
    <t>德阳市罗江区种业现代农业园区建设项目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</si>
</sst>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4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name val="宋体"/>
      <charset val="0"/>
      <scheme val="minor"/>
    </font>
    <font>
      <sz val="12"/>
      <name val="宋体"/>
      <charset val="0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2"/>
      <name val="仿宋_GB2312"/>
      <charset val="134"/>
    </font>
    <font>
      <b/>
      <sz val="12"/>
      <name val="Times New Roman"/>
      <charset val="0"/>
    </font>
    <font>
      <b/>
      <sz val="12"/>
      <name val="Times New Roman"/>
      <charset val="134"/>
    </font>
    <font>
      <sz val="12"/>
      <name val="仿宋_GB2312"/>
      <charset val="134"/>
    </font>
    <font>
      <sz val="11"/>
      <name val="宋体"/>
      <charset val="134"/>
    </font>
    <font>
      <sz val="12"/>
      <name val="Times New Roman"/>
      <charset val="0"/>
    </font>
    <font>
      <sz val="12"/>
      <name val="Times New Roman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1" applyNumberFormat="0" applyAlignment="0" applyProtection="0">
      <alignment vertical="center"/>
    </xf>
    <xf numFmtId="0" fontId="31" fillId="4" borderId="12" applyNumberFormat="0" applyAlignment="0" applyProtection="0">
      <alignment vertical="center"/>
    </xf>
    <xf numFmtId="0" fontId="32" fillId="4" borderId="11" applyNumberFormat="0" applyAlignment="0" applyProtection="0">
      <alignment vertical="center"/>
    </xf>
    <xf numFmtId="0" fontId="33" fillId="5" borderId="13" applyNumberFormat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176" fontId="18" fillId="0" borderId="2" xfId="0" applyNumberFormat="1" applyFont="1" applyFill="1" applyBorder="1" applyAlignment="1">
      <alignment horizontal="right" vertical="center"/>
    </xf>
    <xf numFmtId="0" fontId="18" fillId="0" borderId="2" xfId="0" applyFont="1" applyFill="1" applyBorder="1" applyAlignment="1">
      <alignment horizontal="left" vertical="center" wrapText="1"/>
    </xf>
    <xf numFmtId="0" fontId="9" fillId="0" borderId="0" xfId="0" applyFont="1" applyFill="1">
      <alignment vertical="center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vertical="center"/>
    </xf>
    <xf numFmtId="3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vertical="center" wrapText="1"/>
    </xf>
    <xf numFmtId="3" fontId="18" fillId="0" borderId="2" xfId="0" applyNumberFormat="1" applyFont="1" applyFill="1" applyBorder="1" applyAlignment="1" applyProtection="1">
      <alignment horizontal="right" vertical="center"/>
    </xf>
    <xf numFmtId="0" fontId="3" fillId="0" borderId="2" xfId="0" applyNumberFormat="1" applyFont="1" applyFill="1" applyBorder="1" applyAlignment="1" applyProtection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right"/>
    </xf>
    <xf numFmtId="0" fontId="0" fillId="0" borderId="0" xfId="0" applyFill="1" applyAlignment="1"/>
    <xf numFmtId="0" fontId="17" fillId="0" borderId="0" xfId="0" applyNumberFormat="1" applyFont="1" applyFill="1" applyAlignment="1" applyProtection="1">
      <alignment horizontal="right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right" vertical="center" wrapText="1"/>
    </xf>
    <xf numFmtId="0" fontId="18" fillId="0" borderId="2" xfId="0" applyNumberFormat="1" applyFont="1" applyFill="1" applyBorder="1" applyAlignment="1" applyProtection="1">
      <alignment vertical="center"/>
    </xf>
    <xf numFmtId="0" fontId="3" fillId="0" borderId="2" xfId="0" applyNumberFormat="1" applyFont="1" applyFill="1" applyBorder="1" applyAlignment="1" applyProtection="1"/>
    <xf numFmtId="3" fontId="3" fillId="0" borderId="2" xfId="0" applyNumberFormat="1" applyFont="1" applyFill="1" applyBorder="1" applyAlignment="1" applyProtection="1">
      <alignment horizontal="right" vertical="center" wrapText="1"/>
    </xf>
    <xf numFmtId="0" fontId="9" fillId="0" borderId="0" xfId="0" applyFont="1" applyFill="1" applyAlignment="1"/>
    <xf numFmtId="0" fontId="20" fillId="0" borderId="0" xfId="0" applyFont="1" applyFill="1" applyAlignment="1"/>
    <xf numFmtId="0" fontId="0" fillId="0" borderId="0" xfId="0" applyFill="1">
      <alignment vertical="center"/>
    </xf>
    <xf numFmtId="0" fontId="3" fillId="0" borderId="0" xfId="0" applyNumberFormat="1" applyFont="1" applyFill="1" applyAlignment="1" applyProtection="1">
      <alignment vertical="center"/>
    </xf>
    <xf numFmtId="0" fontId="18" fillId="0" borderId="4" xfId="0" applyNumberFormat="1" applyFont="1" applyFill="1" applyBorder="1" applyAlignment="1" applyProtection="1">
      <alignment horizontal="center" vertical="center"/>
    </xf>
    <xf numFmtId="3" fontId="18" fillId="0" borderId="3" xfId="0" applyNumberFormat="1" applyFont="1" applyFill="1" applyBorder="1" applyAlignment="1" applyProtection="1">
      <alignment horizontal="right" vertical="center"/>
    </xf>
    <xf numFmtId="3" fontId="18" fillId="0" borderId="2" xfId="0" applyNumberFormat="1" applyFont="1" applyFill="1" applyBorder="1" applyAlignment="1" applyProtection="1">
      <alignment horizontal="right" vertical="center" wrapText="1"/>
    </xf>
    <xf numFmtId="0" fontId="3" fillId="0" borderId="4" xfId="0" applyNumberFormat="1" applyFont="1" applyFill="1" applyBorder="1" applyAlignment="1" applyProtection="1">
      <alignment horizontal="left" vertical="center"/>
    </xf>
    <xf numFmtId="0" fontId="3" fillId="0" borderId="2" xfId="0" applyFont="1" applyFill="1" applyBorder="1" applyAlignment="1"/>
    <xf numFmtId="0" fontId="0" fillId="0" borderId="0" xfId="0" applyFill="1" applyAlignment="1">
      <alignment horizontal="center" vertical="top" wrapText="1"/>
    </xf>
    <xf numFmtId="0" fontId="21" fillId="0" borderId="0" xfId="0" applyFont="1" applyFill="1" applyAlignment="1"/>
    <xf numFmtId="0" fontId="0" fillId="0" borderId="0" xfId="0" applyFont="1" applyFill="1" applyAlignment="1"/>
    <xf numFmtId="0" fontId="1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Alignment="1"/>
    <xf numFmtId="0" fontId="9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0" fontId="0" fillId="0" borderId="0" xfId="0" applyAlignment="1"/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wrapText="1"/>
    </xf>
    <xf numFmtId="0" fontId="18" fillId="0" borderId="2" xfId="0" applyNumberFormat="1" applyFont="1" applyFill="1" applyBorder="1" applyAlignment="1" applyProtection="1">
      <alignment horizontal="right" vertical="center"/>
    </xf>
    <xf numFmtId="0" fontId="9" fillId="0" borderId="2" xfId="0" applyFont="1" applyFill="1" applyBorder="1" applyAlignment="1">
      <alignment horizontal="right" vertical="center" wrapText="1"/>
    </xf>
    <xf numFmtId="0" fontId="9" fillId="0" borderId="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4年全省及省级财政收支执行及2015年预算草案表（20150123，自用稿）" xfId="49"/>
    <cellStyle name="常规 2 2" xfId="5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1"/>
  <sheetViews>
    <sheetView showZeros="0" tabSelected="1" zoomScale="85" zoomScaleNormal="85" workbookViewId="0">
      <selection activeCell="C16" sqref="C16"/>
    </sheetView>
  </sheetViews>
  <sheetFormatPr defaultColWidth="9.125" defaultRowHeight="13.5"/>
  <cols>
    <col min="1" max="3" width="36.7583333333333" style="77" customWidth="1"/>
    <col min="4" max="217" width="9.125" style="77" customWidth="1"/>
    <col min="218" max="218" width="53.625" style="77" customWidth="1"/>
    <col min="219" max="220" width="14.625" style="77" customWidth="1"/>
    <col min="221" max="221" width="14.75" style="77" customWidth="1"/>
    <col min="222" max="231" width="14.625" style="77" customWidth="1"/>
    <col min="232" max="473" width="9.125" style="77" customWidth="1"/>
    <col min="474" max="474" width="53.625" style="77" customWidth="1"/>
    <col min="475" max="476" width="14.625" style="77" customWidth="1"/>
    <col min="477" max="477" width="14.75" style="77" customWidth="1"/>
    <col min="478" max="487" width="14.625" style="77" customWidth="1"/>
    <col min="488" max="729" width="9.125" style="77" customWidth="1"/>
    <col min="730" max="730" width="53.625" style="77" customWidth="1"/>
    <col min="731" max="732" width="14.625" style="77" customWidth="1"/>
    <col min="733" max="733" width="14.75" style="77" customWidth="1"/>
    <col min="734" max="743" width="14.625" style="77" customWidth="1"/>
    <col min="744" max="985" width="9.125" style="77" customWidth="1"/>
    <col min="986" max="986" width="53.625" style="77" customWidth="1"/>
    <col min="987" max="988" width="14.625" style="77" customWidth="1"/>
    <col min="989" max="989" width="14.75" style="77" customWidth="1"/>
    <col min="990" max="999" width="14.625" style="77" customWidth="1"/>
    <col min="1000" max="1241" width="9.125" style="77" customWidth="1"/>
    <col min="1242" max="1242" width="53.625" style="77" customWidth="1"/>
    <col min="1243" max="1244" width="14.625" style="77" customWidth="1"/>
    <col min="1245" max="1245" width="14.75" style="77" customWidth="1"/>
    <col min="1246" max="1255" width="14.625" style="77" customWidth="1"/>
    <col min="1256" max="1497" width="9.125" style="77" customWidth="1"/>
    <col min="1498" max="1498" width="53.625" style="77" customWidth="1"/>
    <col min="1499" max="1500" width="14.625" style="77" customWidth="1"/>
    <col min="1501" max="1501" width="14.75" style="77" customWidth="1"/>
    <col min="1502" max="1511" width="14.625" style="77" customWidth="1"/>
    <col min="1512" max="1753" width="9.125" style="77" customWidth="1"/>
    <col min="1754" max="1754" width="53.625" style="77" customWidth="1"/>
    <col min="1755" max="1756" width="14.625" style="77" customWidth="1"/>
    <col min="1757" max="1757" width="14.75" style="77" customWidth="1"/>
    <col min="1758" max="1767" width="14.625" style="77" customWidth="1"/>
    <col min="1768" max="2009" width="9.125" style="77" customWidth="1"/>
    <col min="2010" max="2010" width="53.625" style="77" customWidth="1"/>
    <col min="2011" max="2012" width="14.625" style="77" customWidth="1"/>
    <col min="2013" max="2013" width="14.75" style="77" customWidth="1"/>
    <col min="2014" max="2023" width="14.625" style="77" customWidth="1"/>
    <col min="2024" max="2265" width="9.125" style="77" customWidth="1"/>
    <col min="2266" max="2266" width="53.625" style="77" customWidth="1"/>
    <col min="2267" max="2268" width="14.625" style="77" customWidth="1"/>
    <col min="2269" max="2269" width="14.75" style="77" customWidth="1"/>
    <col min="2270" max="2279" width="14.625" style="77" customWidth="1"/>
    <col min="2280" max="2521" width="9.125" style="77" customWidth="1"/>
    <col min="2522" max="2522" width="53.625" style="77" customWidth="1"/>
    <col min="2523" max="2524" width="14.625" style="77" customWidth="1"/>
    <col min="2525" max="2525" width="14.75" style="77" customWidth="1"/>
    <col min="2526" max="2535" width="14.625" style="77" customWidth="1"/>
    <col min="2536" max="2777" width="9.125" style="77" customWidth="1"/>
    <col min="2778" max="2778" width="53.625" style="77" customWidth="1"/>
    <col min="2779" max="2780" width="14.625" style="77" customWidth="1"/>
    <col min="2781" max="2781" width="14.75" style="77" customWidth="1"/>
    <col min="2782" max="2791" width="14.625" style="77" customWidth="1"/>
    <col min="2792" max="3033" width="9.125" style="77" customWidth="1"/>
    <col min="3034" max="3034" width="53.625" style="77" customWidth="1"/>
    <col min="3035" max="3036" width="14.625" style="77" customWidth="1"/>
    <col min="3037" max="3037" width="14.75" style="77" customWidth="1"/>
    <col min="3038" max="3047" width="14.625" style="77" customWidth="1"/>
    <col min="3048" max="3289" width="9.125" style="77" customWidth="1"/>
    <col min="3290" max="3290" width="53.625" style="77" customWidth="1"/>
    <col min="3291" max="3292" width="14.625" style="77" customWidth="1"/>
    <col min="3293" max="3293" width="14.75" style="77" customWidth="1"/>
    <col min="3294" max="3303" width="14.625" style="77" customWidth="1"/>
    <col min="3304" max="3545" width="9.125" style="77" customWidth="1"/>
    <col min="3546" max="3546" width="53.625" style="77" customWidth="1"/>
    <col min="3547" max="3548" width="14.625" style="77" customWidth="1"/>
    <col min="3549" max="3549" width="14.75" style="77" customWidth="1"/>
    <col min="3550" max="3559" width="14.625" style="77" customWidth="1"/>
    <col min="3560" max="3801" width="9.125" style="77" customWidth="1"/>
    <col min="3802" max="3802" width="53.625" style="77" customWidth="1"/>
    <col min="3803" max="3804" width="14.625" style="77" customWidth="1"/>
    <col min="3805" max="3805" width="14.75" style="77" customWidth="1"/>
    <col min="3806" max="3815" width="14.625" style="77" customWidth="1"/>
    <col min="3816" max="4057" width="9.125" style="77" customWidth="1"/>
    <col min="4058" max="4058" width="53.625" style="77" customWidth="1"/>
    <col min="4059" max="4060" width="14.625" style="77" customWidth="1"/>
    <col min="4061" max="4061" width="14.75" style="77" customWidth="1"/>
    <col min="4062" max="4071" width="14.625" style="77" customWidth="1"/>
    <col min="4072" max="4313" width="9.125" style="77" customWidth="1"/>
    <col min="4314" max="4314" width="53.625" style="77" customWidth="1"/>
    <col min="4315" max="4316" width="14.625" style="77" customWidth="1"/>
    <col min="4317" max="4317" width="14.75" style="77" customWidth="1"/>
    <col min="4318" max="4327" width="14.625" style="77" customWidth="1"/>
    <col min="4328" max="4569" width="9.125" style="77" customWidth="1"/>
    <col min="4570" max="4570" width="53.625" style="77" customWidth="1"/>
    <col min="4571" max="4572" width="14.625" style="77" customWidth="1"/>
    <col min="4573" max="4573" width="14.75" style="77" customWidth="1"/>
    <col min="4574" max="4583" width="14.625" style="77" customWidth="1"/>
    <col min="4584" max="4825" width="9.125" style="77" customWidth="1"/>
    <col min="4826" max="4826" width="53.625" style="77" customWidth="1"/>
    <col min="4827" max="4828" width="14.625" style="77" customWidth="1"/>
    <col min="4829" max="4829" width="14.75" style="77" customWidth="1"/>
    <col min="4830" max="4839" width="14.625" style="77" customWidth="1"/>
    <col min="4840" max="5081" width="9.125" style="77" customWidth="1"/>
    <col min="5082" max="5082" width="53.625" style="77" customWidth="1"/>
    <col min="5083" max="5084" width="14.625" style="77" customWidth="1"/>
    <col min="5085" max="5085" width="14.75" style="77" customWidth="1"/>
    <col min="5086" max="5095" width="14.625" style="77" customWidth="1"/>
    <col min="5096" max="5337" width="9.125" style="77" customWidth="1"/>
    <col min="5338" max="5338" width="53.625" style="77" customWidth="1"/>
    <col min="5339" max="5340" width="14.625" style="77" customWidth="1"/>
    <col min="5341" max="5341" width="14.75" style="77" customWidth="1"/>
    <col min="5342" max="5351" width="14.625" style="77" customWidth="1"/>
    <col min="5352" max="5593" width="9.125" style="77" customWidth="1"/>
    <col min="5594" max="5594" width="53.625" style="77" customWidth="1"/>
    <col min="5595" max="5596" width="14.625" style="77" customWidth="1"/>
    <col min="5597" max="5597" width="14.75" style="77" customWidth="1"/>
    <col min="5598" max="5607" width="14.625" style="77" customWidth="1"/>
    <col min="5608" max="5849" width="9.125" style="77" customWidth="1"/>
    <col min="5850" max="5850" width="53.625" style="77" customWidth="1"/>
    <col min="5851" max="5852" width="14.625" style="77" customWidth="1"/>
    <col min="5853" max="5853" width="14.75" style="77" customWidth="1"/>
    <col min="5854" max="5863" width="14.625" style="77" customWidth="1"/>
    <col min="5864" max="6105" width="9.125" style="77" customWidth="1"/>
    <col min="6106" max="6106" width="53.625" style="77" customWidth="1"/>
    <col min="6107" max="6108" width="14.625" style="77" customWidth="1"/>
    <col min="6109" max="6109" width="14.75" style="77" customWidth="1"/>
    <col min="6110" max="6119" width="14.625" style="77" customWidth="1"/>
    <col min="6120" max="6361" width="9.125" style="77" customWidth="1"/>
    <col min="6362" max="6362" width="53.625" style="77" customWidth="1"/>
    <col min="6363" max="6364" width="14.625" style="77" customWidth="1"/>
    <col min="6365" max="6365" width="14.75" style="77" customWidth="1"/>
    <col min="6366" max="6375" width="14.625" style="77" customWidth="1"/>
    <col min="6376" max="6617" width="9.125" style="77" customWidth="1"/>
    <col min="6618" max="6618" width="53.625" style="77" customWidth="1"/>
    <col min="6619" max="6620" width="14.625" style="77" customWidth="1"/>
    <col min="6621" max="6621" width="14.75" style="77" customWidth="1"/>
    <col min="6622" max="6631" width="14.625" style="77" customWidth="1"/>
    <col min="6632" max="6873" width="9.125" style="77" customWidth="1"/>
    <col min="6874" max="6874" width="53.625" style="77" customWidth="1"/>
    <col min="6875" max="6876" width="14.625" style="77" customWidth="1"/>
    <col min="6877" max="6877" width="14.75" style="77" customWidth="1"/>
    <col min="6878" max="6887" width="14.625" style="77" customWidth="1"/>
    <col min="6888" max="7129" width="9.125" style="77" customWidth="1"/>
    <col min="7130" max="7130" width="53.625" style="77" customWidth="1"/>
    <col min="7131" max="7132" width="14.625" style="77" customWidth="1"/>
    <col min="7133" max="7133" width="14.75" style="77" customWidth="1"/>
    <col min="7134" max="7143" width="14.625" style="77" customWidth="1"/>
    <col min="7144" max="7385" width="9.125" style="77" customWidth="1"/>
    <col min="7386" max="7386" width="53.625" style="77" customWidth="1"/>
    <col min="7387" max="7388" width="14.625" style="77" customWidth="1"/>
    <col min="7389" max="7389" width="14.75" style="77" customWidth="1"/>
    <col min="7390" max="7399" width="14.625" style="77" customWidth="1"/>
    <col min="7400" max="7641" width="9.125" style="77" customWidth="1"/>
    <col min="7642" max="7642" width="53.625" style="77" customWidth="1"/>
    <col min="7643" max="7644" width="14.625" style="77" customWidth="1"/>
    <col min="7645" max="7645" width="14.75" style="77" customWidth="1"/>
    <col min="7646" max="7655" width="14.625" style="77" customWidth="1"/>
    <col min="7656" max="7897" width="9.125" style="77" customWidth="1"/>
    <col min="7898" max="7898" width="53.625" style="77" customWidth="1"/>
    <col min="7899" max="7900" width="14.625" style="77" customWidth="1"/>
    <col min="7901" max="7901" width="14.75" style="77" customWidth="1"/>
    <col min="7902" max="7911" width="14.625" style="77" customWidth="1"/>
    <col min="7912" max="8153" width="9.125" style="77" customWidth="1"/>
    <col min="8154" max="8154" width="53.625" style="77" customWidth="1"/>
    <col min="8155" max="8156" width="14.625" style="77" customWidth="1"/>
    <col min="8157" max="8157" width="14.75" style="77" customWidth="1"/>
    <col min="8158" max="8167" width="14.625" style="77" customWidth="1"/>
    <col min="8168" max="8409" width="9.125" style="77" customWidth="1"/>
    <col min="8410" max="8410" width="53.625" style="77" customWidth="1"/>
    <col min="8411" max="8412" width="14.625" style="77" customWidth="1"/>
    <col min="8413" max="8413" width="14.75" style="77" customWidth="1"/>
    <col min="8414" max="8423" width="14.625" style="77" customWidth="1"/>
    <col min="8424" max="8665" width="9.125" style="77" customWidth="1"/>
    <col min="8666" max="8666" width="53.625" style="77" customWidth="1"/>
    <col min="8667" max="8668" width="14.625" style="77" customWidth="1"/>
    <col min="8669" max="8669" width="14.75" style="77" customWidth="1"/>
    <col min="8670" max="8679" width="14.625" style="77" customWidth="1"/>
    <col min="8680" max="8921" width="9.125" style="77" customWidth="1"/>
    <col min="8922" max="8922" width="53.625" style="77" customWidth="1"/>
    <col min="8923" max="8924" width="14.625" style="77" customWidth="1"/>
    <col min="8925" max="8925" width="14.75" style="77" customWidth="1"/>
    <col min="8926" max="8935" width="14.625" style="77" customWidth="1"/>
    <col min="8936" max="9177" width="9.125" style="77" customWidth="1"/>
    <col min="9178" max="9178" width="53.625" style="77" customWidth="1"/>
    <col min="9179" max="9180" width="14.625" style="77" customWidth="1"/>
    <col min="9181" max="9181" width="14.75" style="77" customWidth="1"/>
    <col min="9182" max="9191" width="14.625" style="77" customWidth="1"/>
    <col min="9192" max="9433" width="9.125" style="77" customWidth="1"/>
    <col min="9434" max="9434" width="53.625" style="77" customWidth="1"/>
    <col min="9435" max="9436" width="14.625" style="77" customWidth="1"/>
    <col min="9437" max="9437" width="14.75" style="77" customWidth="1"/>
    <col min="9438" max="9447" width="14.625" style="77" customWidth="1"/>
    <col min="9448" max="9689" width="9.125" style="77" customWidth="1"/>
    <col min="9690" max="9690" width="53.625" style="77" customWidth="1"/>
    <col min="9691" max="9692" width="14.625" style="77" customWidth="1"/>
    <col min="9693" max="9693" width="14.75" style="77" customWidth="1"/>
    <col min="9694" max="9703" width="14.625" style="77" customWidth="1"/>
    <col min="9704" max="9945" width="9.125" style="77" customWidth="1"/>
    <col min="9946" max="9946" width="53.625" style="77" customWidth="1"/>
    <col min="9947" max="9948" width="14.625" style="77" customWidth="1"/>
    <col min="9949" max="9949" width="14.75" style="77" customWidth="1"/>
    <col min="9950" max="9959" width="14.625" style="77" customWidth="1"/>
    <col min="9960" max="10201" width="9.125" style="77" customWidth="1"/>
    <col min="10202" max="10202" width="53.625" style="77" customWidth="1"/>
    <col min="10203" max="10204" width="14.625" style="77" customWidth="1"/>
    <col min="10205" max="10205" width="14.75" style="77" customWidth="1"/>
    <col min="10206" max="10215" width="14.625" style="77" customWidth="1"/>
    <col min="10216" max="10457" width="9.125" style="77" customWidth="1"/>
    <col min="10458" max="10458" width="53.625" style="77" customWidth="1"/>
    <col min="10459" max="10460" width="14.625" style="77" customWidth="1"/>
    <col min="10461" max="10461" width="14.75" style="77" customWidth="1"/>
    <col min="10462" max="10471" width="14.625" style="77" customWidth="1"/>
    <col min="10472" max="10713" width="9.125" style="77" customWidth="1"/>
    <col min="10714" max="10714" width="53.625" style="77" customWidth="1"/>
    <col min="10715" max="10716" width="14.625" style="77" customWidth="1"/>
    <col min="10717" max="10717" width="14.75" style="77" customWidth="1"/>
    <col min="10718" max="10727" width="14.625" style="77" customWidth="1"/>
    <col min="10728" max="10969" width="9.125" style="77" customWidth="1"/>
    <col min="10970" max="10970" width="53.625" style="77" customWidth="1"/>
    <col min="10971" max="10972" width="14.625" style="77" customWidth="1"/>
    <col min="10973" max="10973" width="14.75" style="77" customWidth="1"/>
    <col min="10974" max="10983" width="14.625" style="77" customWidth="1"/>
    <col min="10984" max="11225" width="9.125" style="77" customWidth="1"/>
    <col min="11226" max="11226" width="53.625" style="77" customWidth="1"/>
    <col min="11227" max="11228" width="14.625" style="77" customWidth="1"/>
    <col min="11229" max="11229" width="14.75" style="77" customWidth="1"/>
    <col min="11230" max="11239" width="14.625" style="77" customWidth="1"/>
    <col min="11240" max="11481" width="9.125" style="77" customWidth="1"/>
    <col min="11482" max="11482" width="53.625" style="77" customWidth="1"/>
    <col min="11483" max="11484" width="14.625" style="77" customWidth="1"/>
    <col min="11485" max="11485" width="14.75" style="77" customWidth="1"/>
    <col min="11486" max="11495" width="14.625" style="77" customWidth="1"/>
    <col min="11496" max="11737" width="9.125" style="77" customWidth="1"/>
    <col min="11738" max="11738" width="53.625" style="77" customWidth="1"/>
    <col min="11739" max="11740" width="14.625" style="77" customWidth="1"/>
    <col min="11741" max="11741" width="14.75" style="77" customWidth="1"/>
    <col min="11742" max="11751" width="14.625" style="77" customWidth="1"/>
    <col min="11752" max="11993" width="9.125" style="77" customWidth="1"/>
    <col min="11994" max="11994" width="53.625" style="77" customWidth="1"/>
    <col min="11995" max="11996" width="14.625" style="77" customWidth="1"/>
    <col min="11997" max="11997" width="14.75" style="77" customWidth="1"/>
    <col min="11998" max="12007" width="14.625" style="77" customWidth="1"/>
    <col min="12008" max="12249" width="9.125" style="77" customWidth="1"/>
    <col min="12250" max="12250" width="53.625" style="77" customWidth="1"/>
    <col min="12251" max="12252" width="14.625" style="77" customWidth="1"/>
    <col min="12253" max="12253" width="14.75" style="77" customWidth="1"/>
    <col min="12254" max="12263" width="14.625" style="77" customWidth="1"/>
    <col min="12264" max="12505" width="9.125" style="77" customWidth="1"/>
    <col min="12506" max="12506" width="53.625" style="77" customWidth="1"/>
    <col min="12507" max="12508" width="14.625" style="77" customWidth="1"/>
    <col min="12509" max="12509" width="14.75" style="77" customWidth="1"/>
    <col min="12510" max="12519" width="14.625" style="77" customWidth="1"/>
    <col min="12520" max="12761" width="9.125" style="77" customWidth="1"/>
    <col min="12762" max="12762" width="53.625" style="77" customWidth="1"/>
    <col min="12763" max="12764" width="14.625" style="77" customWidth="1"/>
    <col min="12765" max="12765" width="14.75" style="77" customWidth="1"/>
    <col min="12766" max="12775" width="14.625" style="77" customWidth="1"/>
    <col min="12776" max="13017" width="9.125" style="77" customWidth="1"/>
    <col min="13018" max="13018" width="53.625" style="77" customWidth="1"/>
    <col min="13019" max="13020" width="14.625" style="77" customWidth="1"/>
    <col min="13021" max="13021" width="14.75" style="77" customWidth="1"/>
    <col min="13022" max="13031" width="14.625" style="77" customWidth="1"/>
    <col min="13032" max="13273" width="9.125" style="77" customWidth="1"/>
    <col min="13274" max="13274" width="53.625" style="77" customWidth="1"/>
    <col min="13275" max="13276" width="14.625" style="77" customWidth="1"/>
    <col min="13277" max="13277" width="14.75" style="77" customWidth="1"/>
    <col min="13278" max="13287" width="14.625" style="77" customWidth="1"/>
    <col min="13288" max="13529" width="9.125" style="77" customWidth="1"/>
    <col min="13530" max="13530" width="53.625" style="77" customWidth="1"/>
    <col min="13531" max="13532" width="14.625" style="77" customWidth="1"/>
    <col min="13533" max="13533" width="14.75" style="77" customWidth="1"/>
    <col min="13534" max="13543" width="14.625" style="77" customWidth="1"/>
    <col min="13544" max="13785" width="9.125" style="77" customWidth="1"/>
    <col min="13786" max="13786" width="53.625" style="77" customWidth="1"/>
    <col min="13787" max="13788" width="14.625" style="77" customWidth="1"/>
    <col min="13789" max="13789" width="14.75" style="77" customWidth="1"/>
    <col min="13790" max="13799" width="14.625" style="77" customWidth="1"/>
    <col min="13800" max="14041" width="9.125" style="77" customWidth="1"/>
    <col min="14042" max="14042" width="53.625" style="77" customWidth="1"/>
    <col min="14043" max="14044" width="14.625" style="77" customWidth="1"/>
    <col min="14045" max="14045" width="14.75" style="77" customWidth="1"/>
    <col min="14046" max="14055" width="14.625" style="77" customWidth="1"/>
    <col min="14056" max="14297" width="9.125" style="77" customWidth="1"/>
    <col min="14298" max="14298" width="53.625" style="77" customWidth="1"/>
    <col min="14299" max="14300" width="14.625" style="77" customWidth="1"/>
    <col min="14301" max="14301" width="14.75" style="77" customWidth="1"/>
    <col min="14302" max="14311" width="14.625" style="77" customWidth="1"/>
    <col min="14312" max="14553" width="9.125" style="77" customWidth="1"/>
    <col min="14554" max="14554" width="53.625" style="77" customWidth="1"/>
    <col min="14555" max="14556" width="14.625" style="77" customWidth="1"/>
    <col min="14557" max="14557" width="14.75" style="77" customWidth="1"/>
    <col min="14558" max="14567" width="14.625" style="77" customWidth="1"/>
    <col min="14568" max="14809" width="9.125" style="77" customWidth="1"/>
    <col min="14810" max="14810" width="53.625" style="77" customWidth="1"/>
    <col min="14811" max="14812" width="14.625" style="77" customWidth="1"/>
    <col min="14813" max="14813" width="14.75" style="77" customWidth="1"/>
    <col min="14814" max="14823" width="14.625" style="77" customWidth="1"/>
    <col min="14824" max="15065" width="9.125" style="77" customWidth="1"/>
    <col min="15066" max="15066" width="53.625" style="77" customWidth="1"/>
    <col min="15067" max="15068" width="14.625" style="77" customWidth="1"/>
    <col min="15069" max="15069" width="14.75" style="77" customWidth="1"/>
    <col min="15070" max="15079" width="14.625" style="77" customWidth="1"/>
    <col min="15080" max="15321" width="9.125" style="77" customWidth="1"/>
    <col min="15322" max="15322" width="53.625" style="77" customWidth="1"/>
    <col min="15323" max="15324" width="14.625" style="77" customWidth="1"/>
    <col min="15325" max="15325" width="14.75" style="77" customWidth="1"/>
    <col min="15326" max="15335" width="14.625" style="77" customWidth="1"/>
    <col min="15336" max="15577" width="9.125" style="77" customWidth="1"/>
    <col min="15578" max="15578" width="53.625" style="77" customWidth="1"/>
    <col min="15579" max="15580" width="14.625" style="77" customWidth="1"/>
    <col min="15581" max="15581" width="14.75" style="77" customWidth="1"/>
    <col min="15582" max="15591" width="14.625" style="77" customWidth="1"/>
    <col min="15592" max="15833" width="9.125" style="77" customWidth="1"/>
    <col min="15834" max="15834" width="53.625" style="77" customWidth="1"/>
    <col min="15835" max="15836" width="14.625" style="77" customWidth="1"/>
    <col min="15837" max="15837" width="14.75" style="77" customWidth="1"/>
    <col min="15838" max="15847" width="14.625" style="77" customWidth="1"/>
    <col min="15848" max="16089" width="9.125" style="77" customWidth="1"/>
    <col min="16090" max="16090" width="53.625" style="77" customWidth="1"/>
    <col min="16091" max="16092" width="14.625" style="77" customWidth="1"/>
    <col min="16093" max="16093" width="14.75" style="77" customWidth="1"/>
    <col min="16094" max="16103" width="14.625" style="77" customWidth="1"/>
    <col min="16104" max="16344" width="9.125" style="77" customWidth="1"/>
    <col min="16345" max="16348" width="9.125" style="77"/>
  </cols>
  <sheetData>
    <row r="1" s="73" customFormat="1" ht="54" customHeight="1" spans="1:3">
      <c r="A1" s="78" t="s">
        <v>0</v>
      </c>
      <c r="B1" s="78"/>
      <c r="C1" s="78"/>
    </row>
    <row r="2" s="73" customFormat="1" ht="28" customHeight="1" spans="1:3">
      <c r="A2" s="79"/>
      <c r="B2" s="79"/>
      <c r="C2" s="80" t="s">
        <v>1</v>
      </c>
    </row>
    <row r="3" s="74" customFormat="1" ht="24" customHeight="1" spans="1:16384">
      <c r="A3" s="32" t="s">
        <v>2</v>
      </c>
      <c r="B3" s="32" t="s">
        <v>3</v>
      </c>
      <c r="C3" s="32" t="s">
        <v>4</v>
      </c>
      <c r="XDY3" s="62"/>
      <c r="XDZ3" s="62"/>
      <c r="XEA3" s="62"/>
      <c r="XEB3" s="62"/>
      <c r="XEC3" s="62"/>
      <c r="XED3" s="62"/>
      <c r="XEE3" s="62"/>
      <c r="XEF3" s="62"/>
      <c r="XEG3" s="62"/>
      <c r="XEH3" s="62"/>
      <c r="XEI3" s="62"/>
      <c r="XEJ3" s="62"/>
      <c r="XEK3" s="62"/>
      <c r="XEL3" s="62"/>
      <c r="XEM3" s="62"/>
      <c r="XEN3" s="62"/>
      <c r="XEO3" s="62"/>
      <c r="XEP3" s="62"/>
      <c r="XEQ3" s="62"/>
      <c r="XER3" s="62"/>
      <c r="XES3" s="62"/>
      <c r="XET3" s="62"/>
      <c r="XEU3" s="62"/>
      <c r="XEV3" s="62"/>
      <c r="XEW3" s="62"/>
      <c r="XEX3" s="62"/>
      <c r="XEY3" s="62"/>
      <c r="XEZ3" s="62"/>
      <c r="XFA3" s="62"/>
      <c r="XFB3" s="62"/>
      <c r="XFC3" s="62"/>
      <c r="XFD3" s="62"/>
    </row>
    <row r="4" s="74" customFormat="1" ht="24" customHeight="1" spans="1:16384">
      <c r="A4" s="32" t="s">
        <v>5</v>
      </c>
      <c r="B4" s="81">
        <f>B5+B22</f>
        <v>68000</v>
      </c>
      <c r="C4" s="81">
        <f>C5+C22</f>
        <v>75000</v>
      </c>
      <c r="XDY4" s="62"/>
      <c r="XDZ4" s="62"/>
      <c r="XEA4" s="62"/>
      <c r="XEB4" s="62"/>
      <c r="XEC4" s="62"/>
      <c r="XED4" s="62"/>
      <c r="XEE4" s="62"/>
      <c r="XEF4" s="62"/>
      <c r="XEG4" s="62"/>
      <c r="XEH4" s="62"/>
      <c r="XEI4" s="62"/>
      <c r="XEJ4" s="62"/>
      <c r="XEK4" s="62"/>
      <c r="XEL4" s="62"/>
      <c r="XEM4" s="62"/>
      <c r="XEN4" s="62"/>
      <c r="XEO4" s="62"/>
      <c r="XEP4" s="62"/>
      <c r="XEQ4" s="62"/>
      <c r="XER4" s="62"/>
      <c r="XES4" s="62"/>
      <c r="XET4" s="62"/>
      <c r="XEU4" s="62"/>
      <c r="XEV4" s="62"/>
      <c r="XEW4" s="62"/>
      <c r="XEX4" s="62"/>
      <c r="XEY4" s="62"/>
      <c r="XEZ4" s="62"/>
      <c r="XFA4" s="62"/>
      <c r="XFB4" s="62"/>
      <c r="XFC4" s="62"/>
      <c r="XFD4" s="62"/>
    </row>
    <row r="5" s="75" customFormat="1" ht="24" customHeight="1" spans="1:16384">
      <c r="A5" s="38" t="s">
        <v>6</v>
      </c>
      <c r="B5" s="34">
        <v>32000</v>
      </c>
      <c r="C5" s="82">
        <f>SUM(C6:C20)</f>
        <v>26800</v>
      </c>
      <c r="XDY5" s="84"/>
      <c r="XDZ5" s="84"/>
      <c r="XEA5" s="84"/>
      <c r="XEB5" s="84"/>
      <c r="XEC5" s="84"/>
      <c r="XED5" s="84"/>
      <c r="XEE5" s="84"/>
      <c r="XEF5" s="84"/>
      <c r="XEG5" s="84"/>
      <c r="XEH5" s="84"/>
      <c r="XEI5" s="84"/>
      <c r="XEJ5" s="84"/>
      <c r="XEK5" s="84"/>
      <c r="XEL5" s="84"/>
      <c r="XEM5" s="84"/>
      <c r="XEN5" s="84"/>
      <c r="XEO5" s="84"/>
      <c r="XEP5" s="84"/>
      <c r="XEQ5" s="84"/>
      <c r="XER5" s="84"/>
      <c r="XES5" s="84"/>
      <c r="XET5" s="84"/>
      <c r="XEU5" s="84"/>
      <c r="XEV5" s="84"/>
      <c r="XEW5" s="84"/>
      <c r="XEX5" s="84"/>
      <c r="XEY5" s="84"/>
      <c r="XEZ5" s="84"/>
      <c r="XFA5" s="84"/>
      <c r="XFB5" s="84"/>
      <c r="XFC5" s="84"/>
      <c r="XFD5" s="84"/>
    </row>
    <row r="6" s="76" customFormat="1" ht="24" customHeight="1" spans="1:3">
      <c r="A6" s="83" t="s">
        <v>7</v>
      </c>
      <c r="B6" s="83">
        <v>13800</v>
      </c>
      <c r="C6" s="83">
        <v>6225</v>
      </c>
    </row>
    <row r="7" s="76" customFormat="1" ht="24" customHeight="1" spans="1:3">
      <c r="A7" s="83" t="s">
        <v>8</v>
      </c>
      <c r="B7" s="83">
        <v>3500</v>
      </c>
      <c r="C7" s="83">
        <v>3400</v>
      </c>
    </row>
    <row r="8" s="76" customFormat="1" ht="24" customHeight="1" spans="1:3">
      <c r="A8" s="83" t="s">
        <v>9</v>
      </c>
      <c r="B8" s="83"/>
      <c r="C8" s="83"/>
    </row>
    <row r="9" s="76" customFormat="1" ht="24" customHeight="1" spans="1:3">
      <c r="A9" s="83" t="s">
        <v>10</v>
      </c>
      <c r="B9" s="83">
        <v>1000</v>
      </c>
      <c r="C9" s="83">
        <v>750</v>
      </c>
    </row>
    <row r="10" s="76" customFormat="1" ht="24" customHeight="1" spans="1:3">
      <c r="A10" s="83" t="s">
        <v>11</v>
      </c>
      <c r="B10" s="83">
        <v>1000</v>
      </c>
      <c r="C10" s="83">
        <v>1500</v>
      </c>
    </row>
    <row r="11" s="76" customFormat="1" ht="24" customHeight="1" spans="1:3">
      <c r="A11" s="83" t="s">
        <v>12</v>
      </c>
      <c r="B11" s="83">
        <v>1600</v>
      </c>
      <c r="C11" s="83">
        <v>900</v>
      </c>
    </row>
    <row r="12" s="76" customFormat="1" ht="24" customHeight="1" spans="1:3">
      <c r="A12" s="83" t="s">
        <v>13</v>
      </c>
      <c r="B12" s="83">
        <v>1100</v>
      </c>
      <c r="C12" s="83">
        <v>600</v>
      </c>
    </row>
    <row r="13" s="76" customFormat="1" ht="24" customHeight="1" spans="1:3">
      <c r="A13" s="83" t="s">
        <v>14</v>
      </c>
      <c r="B13" s="83">
        <v>900</v>
      </c>
      <c r="C13" s="83">
        <v>1050</v>
      </c>
    </row>
    <row r="14" s="76" customFormat="1" ht="24" customHeight="1" spans="1:3">
      <c r="A14" s="83" t="s">
        <v>15</v>
      </c>
      <c r="B14" s="83">
        <v>1100</v>
      </c>
      <c r="C14" s="83">
        <v>620</v>
      </c>
    </row>
    <row r="15" s="76" customFormat="1" ht="24" customHeight="1" spans="1:3">
      <c r="A15" s="83" t="s">
        <v>16</v>
      </c>
      <c r="B15" s="83">
        <v>1000</v>
      </c>
      <c r="C15" s="83">
        <v>700</v>
      </c>
    </row>
    <row r="16" s="76" customFormat="1" ht="24" customHeight="1" spans="1:3">
      <c r="A16" s="83" t="s">
        <v>17</v>
      </c>
      <c r="B16" s="83">
        <v>1000</v>
      </c>
      <c r="C16" s="83">
        <v>800</v>
      </c>
    </row>
    <row r="17" s="76" customFormat="1" ht="24" customHeight="1" spans="1:3">
      <c r="A17" s="83" t="s">
        <v>18</v>
      </c>
      <c r="B17" s="83">
        <v>2000</v>
      </c>
      <c r="C17" s="83">
        <v>3800</v>
      </c>
    </row>
    <row r="18" s="76" customFormat="1" ht="24" customHeight="1" spans="1:3">
      <c r="A18" s="83" t="s">
        <v>19</v>
      </c>
      <c r="B18" s="83">
        <v>3900</v>
      </c>
      <c r="C18" s="83">
        <v>6400</v>
      </c>
    </row>
    <row r="19" s="76" customFormat="1" ht="24" customHeight="1" spans="1:3">
      <c r="A19" s="83" t="s">
        <v>20</v>
      </c>
      <c r="B19" s="83"/>
      <c r="C19" s="83"/>
    </row>
    <row r="20" s="76" customFormat="1" ht="24" customHeight="1" spans="1:3">
      <c r="A20" s="83" t="s">
        <v>21</v>
      </c>
      <c r="B20" s="83">
        <v>100</v>
      </c>
      <c r="C20" s="83">
        <v>55</v>
      </c>
    </row>
    <row r="21" s="76" customFormat="1" ht="24" customHeight="1" spans="1:3">
      <c r="A21" s="83" t="s">
        <v>22</v>
      </c>
      <c r="B21" s="83"/>
      <c r="C21" s="83"/>
    </row>
    <row r="22" s="76" customFormat="1" ht="24" customHeight="1" spans="1:3">
      <c r="A22" s="83" t="s">
        <v>23</v>
      </c>
      <c r="B22" s="83">
        <v>36000</v>
      </c>
      <c r="C22" s="83">
        <f>SUM(C23:C30)</f>
        <v>48200</v>
      </c>
    </row>
    <row r="23" s="76" customFormat="1" ht="24" customHeight="1" spans="1:3">
      <c r="A23" s="83" t="s">
        <v>24</v>
      </c>
      <c r="B23" s="83">
        <v>4000</v>
      </c>
      <c r="C23" s="83">
        <v>1060</v>
      </c>
    </row>
    <row r="24" s="76" customFormat="1" ht="24" customHeight="1" spans="1:3">
      <c r="A24" s="83" t="s">
        <v>25</v>
      </c>
      <c r="B24" s="83">
        <v>2000</v>
      </c>
      <c r="C24" s="83">
        <v>1690</v>
      </c>
    </row>
    <row r="25" s="76" customFormat="1" ht="24" customHeight="1" spans="1:3">
      <c r="A25" s="83" t="s">
        <v>26</v>
      </c>
      <c r="B25" s="83">
        <v>2850</v>
      </c>
      <c r="C25" s="83">
        <v>4210</v>
      </c>
    </row>
    <row r="26" s="76" customFormat="1" ht="24" customHeight="1" spans="1:3">
      <c r="A26" s="83" t="s">
        <v>27</v>
      </c>
      <c r="B26" s="83"/>
      <c r="C26" s="83">
        <v>18735</v>
      </c>
    </row>
    <row r="27" s="76" customFormat="1" ht="24" customHeight="1" spans="1:3">
      <c r="A27" s="83" t="s">
        <v>28</v>
      </c>
      <c r="B27" s="83">
        <v>22000</v>
      </c>
      <c r="C27" s="83">
        <v>20140</v>
      </c>
    </row>
    <row r="28" s="76" customFormat="1" ht="24" customHeight="1" spans="1:3">
      <c r="A28" s="83" t="s">
        <v>29</v>
      </c>
      <c r="B28" s="83"/>
      <c r="C28" s="83"/>
    </row>
    <row r="29" s="76" customFormat="1" ht="24" customHeight="1" spans="1:3">
      <c r="A29" s="83" t="s">
        <v>30</v>
      </c>
      <c r="B29" s="83">
        <v>150</v>
      </c>
      <c r="C29" s="83">
        <v>285</v>
      </c>
    </row>
    <row r="30" s="76" customFormat="1" ht="24" customHeight="1" spans="1:3">
      <c r="A30" s="83" t="s">
        <v>31</v>
      </c>
      <c r="B30" s="83">
        <v>5000</v>
      </c>
      <c r="C30" s="83">
        <v>2080</v>
      </c>
    </row>
    <row r="31" s="41" customFormat="1" spans="16353:16384">
      <c r="XDY31" s="51"/>
      <c r="XDZ31" s="51"/>
      <c r="XEA31" s="51"/>
      <c r="XEB31" s="51"/>
      <c r="XEC31" s="51"/>
      <c r="XED31" s="51"/>
      <c r="XEE31" s="51"/>
      <c r="XEF31" s="51"/>
      <c r="XEG31" s="51"/>
      <c r="XEH31" s="51"/>
      <c r="XEI31" s="51"/>
      <c r="XEJ31" s="51"/>
      <c r="XEK31" s="51"/>
      <c r="XEL31" s="51"/>
      <c r="XEM31" s="51"/>
      <c r="XEN31" s="51"/>
      <c r="XEO31" s="51"/>
      <c r="XEP31" s="51"/>
      <c r="XEQ31" s="51"/>
      <c r="XER31" s="51"/>
      <c r="XES31" s="51"/>
      <c r="XET31" s="51"/>
      <c r="XEU31" s="51"/>
      <c r="XEV31" s="51"/>
      <c r="XEW31" s="51"/>
      <c r="XEX31" s="51"/>
      <c r="XEY31" s="51"/>
      <c r="XEZ31" s="51"/>
      <c r="XFA31" s="51"/>
      <c r="XFB31" s="51"/>
      <c r="XFC31" s="51"/>
      <c r="XFD31" s="51"/>
    </row>
  </sheetData>
  <mergeCells count="1">
    <mergeCell ref="A1:C1"/>
  </mergeCells>
  <pageMargins left="0.7" right="0.7" top="1.02361111111111" bottom="0.236111111111111" header="0.3" footer="0.3"/>
  <pageSetup paperSize="9" scale="8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1"/>
  <sheetViews>
    <sheetView showZeros="0" zoomScale="85" zoomScaleNormal="85" topLeftCell="B1" workbookViewId="0">
      <selection activeCell="F10" sqref="F10"/>
    </sheetView>
  </sheetViews>
  <sheetFormatPr defaultColWidth="9.125" defaultRowHeight="13.5"/>
  <cols>
    <col min="1" max="1" width="5.875" style="41" customWidth="1"/>
    <col min="2" max="2" width="26.375" style="41" customWidth="1"/>
    <col min="3" max="14" width="9.7" style="41" customWidth="1"/>
    <col min="15" max="15" width="11.325" style="41" customWidth="1"/>
    <col min="16" max="16" width="9.7" style="41" customWidth="1"/>
    <col min="17" max="17" width="11.4666666666667" style="41" customWidth="1"/>
    <col min="18" max="20" width="9.7" style="41" customWidth="1"/>
    <col min="21" max="229" width="9.125" style="41" customWidth="1"/>
    <col min="230" max="230" width="53.625" style="41" customWidth="1"/>
    <col min="231" max="232" width="14.625" style="41" customWidth="1"/>
    <col min="233" max="233" width="14.75" style="41" customWidth="1"/>
    <col min="234" max="243" width="14.625" style="41" customWidth="1"/>
    <col min="244" max="485" width="9.125" style="41" customWidth="1"/>
    <col min="486" max="486" width="53.625" style="41" customWidth="1"/>
    <col min="487" max="488" width="14.625" style="41" customWidth="1"/>
    <col min="489" max="489" width="14.75" style="41" customWidth="1"/>
    <col min="490" max="499" width="14.625" style="41" customWidth="1"/>
    <col min="500" max="741" width="9.125" style="41" customWidth="1"/>
    <col min="742" max="742" width="53.625" style="41" customWidth="1"/>
    <col min="743" max="744" width="14.625" style="41" customWidth="1"/>
    <col min="745" max="745" width="14.75" style="41" customWidth="1"/>
    <col min="746" max="755" width="14.625" style="41" customWidth="1"/>
    <col min="756" max="997" width="9.125" style="41" customWidth="1"/>
    <col min="998" max="998" width="53.625" style="41" customWidth="1"/>
    <col min="999" max="1000" width="14.625" style="41" customWidth="1"/>
    <col min="1001" max="1001" width="14.75" style="41" customWidth="1"/>
    <col min="1002" max="1011" width="14.625" style="41" customWidth="1"/>
    <col min="1012" max="1253" width="9.125" style="41" customWidth="1"/>
    <col min="1254" max="1254" width="53.625" style="41" customWidth="1"/>
    <col min="1255" max="1256" width="14.625" style="41" customWidth="1"/>
    <col min="1257" max="1257" width="14.75" style="41" customWidth="1"/>
    <col min="1258" max="1267" width="14.625" style="41" customWidth="1"/>
    <col min="1268" max="1509" width="9.125" style="41" customWidth="1"/>
    <col min="1510" max="1510" width="53.625" style="41" customWidth="1"/>
    <col min="1511" max="1512" width="14.625" style="41" customWidth="1"/>
    <col min="1513" max="1513" width="14.75" style="41" customWidth="1"/>
    <col min="1514" max="1523" width="14.625" style="41" customWidth="1"/>
    <col min="1524" max="1765" width="9.125" style="41" customWidth="1"/>
    <col min="1766" max="1766" width="53.625" style="41" customWidth="1"/>
    <col min="1767" max="1768" width="14.625" style="41" customWidth="1"/>
    <col min="1769" max="1769" width="14.75" style="41" customWidth="1"/>
    <col min="1770" max="1779" width="14.625" style="41" customWidth="1"/>
    <col min="1780" max="2021" width="9.125" style="41" customWidth="1"/>
    <col min="2022" max="2022" width="53.625" style="41" customWidth="1"/>
    <col min="2023" max="2024" width="14.625" style="41" customWidth="1"/>
    <col min="2025" max="2025" width="14.75" style="41" customWidth="1"/>
    <col min="2026" max="2035" width="14.625" style="41" customWidth="1"/>
    <col min="2036" max="2277" width="9.125" style="41" customWidth="1"/>
    <col min="2278" max="2278" width="53.625" style="41" customWidth="1"/>
    <col min="2279" max="2280" width="14.625" style="41" customWidth="1"/>
    <col min="2281" max="2281" width="14.75" style="41" customWidth="1"/>
    <col min="2282" max="2291" width="14.625" style="41" customWidth="1"/>
    <col min="2292" max="2533" width="9.125" style="41" customWidth="1"/>
    <col min="2534" max="2534" width="53.625" style="41" customWidth="1"/>
    <col min="2535" max="2536" width="14.625" style="41" customWidth="1"/>
    <col min="2537" max="2537" width="14.75" style="41" customWidth="1"/>
    <col min="2538" max="2547" width="14.625" style="41" customWidth="1"/>
    <col min="2548" max="2789" width="9.125" style="41" customWidth="1"/>
    <col min="2790" max="2790" width="53.625" style="41" customWidth="1"/>
    <col min="2791" max="2792" width="14.625" style="41" customWidth="1"/>
    <col min="2793" max="2793" width="14.75" style="41" customWidth="1"/>
    <col min="2794" max="2803" width="14.625" style="41" customWidth="1"/>
    <col min="2804" max="3045" width="9.125" style="41" customWidth="1"/>
    <col min="3046" max="3046" width="53.625" style="41" customWidth="1"/>
    <col min="3047" max="3048" width="14.625" style="41" customWidth="1"/>
    <col min="3049" max="3049" width="14.75" style="41" customWidth="1"/>
    <col min="3050" max="3059" width="14.625" style="41" customWidth="1"/>
    <col min="3060" max="3301" width="9.125" style="41" customWidth="1"/>
    <col min="3302" max="3302" width="53.625" style="41" customWidth="1"/>
    <col min="3303" max="3304" width="14.625" style="41" customWidth="1"/>
    <col min="3305" max="3305" width="14.75" style="41" customWidth="1"/>
    <col min="3306" max="3315" width="14.625" style="41" customWidth="1"/>
    <col min="3316" max="3557" width="9.125" style="41" customWidth="1"/>
    <col min="3558" max="3558" width="53.625" style="41" customWidth="1"/>
    <col min="3559" max="3560" width="14.625" style="41" customWidth="1"/>
    <col min="3561" max="3561" width="14.75" style="41" customWidth="1"/>
    <col min="3562" max="3571" width="14.625" style="41" customWidth="1"/>
    <col min="3572" max="3813" width="9.125" style="41" customWidth="1"/>
    <col min="3814" max="3814" width="53.625" style="41" customWidth="1"/>
    <col min="3815" max="3816" width="14.625" style="41" customWidth="1"/>
    <col min="3817" max="3817" width="14.75" style="41" customWidth="1"/>
    <col min="3818" max="3827" width="14.625" style="41" customWidth="1"/>
    <col min="3828" max="4069" width="9.125" style="41" customWidth="1"/>
    <col min="4070" max="4070" width="53.625" style="41" customWidth="1"/>
    <col min="4071" max="4072" width="14.625" style="41" customWidth="1"/>
    <col min="4073" max="4073" width="14.75" style="41" customWidth="1"/>
    <col min="4074" max="4083" width="14.625" style="41" customWidth="1"/>
    <col min="4084" max="4325" width="9.125" style="41" customWidth="1"/>
    <col min="4326" max="4326" width="53.625" style="41" customWidth="1"/>
    <col min="4327" max="4328" width="14.625" style="41" customWidth="1"/>
    <col min="4329" max="4329" width="14.75" style="41" customWidth="1"/>
    <col min="4330" max="4339" width="14.625" style="41" customWidth="1"/>
    <col min="4340" max="4581" width="9.125" style="41" customWidth="1"/>
    <col min="4582" max="4582" width="53.625" style="41" customWidth="1"/>
    <col min="4583" max="4584" width="14.625" style="41" customWidth="1"/>
    <col min="4585" max="4585" width="14.75" style="41" customWidth="1"/>
    <col min="4586" max="4595" width="14.625" style="41" customWidth="1"/>
    <col min="4596" max="4837" width="9.125" style="41" customWidth="1"/>
    <col min="4838" max="4838" width="53.625" style="41" customWidth="1"/>
    <col min="4839" max="4840" width="14.625" style="41" customWidth="1"/>
    <col min="4841" max="4841" width="14.75" style="41" customWidth="1"/>
    <col min="4842" max="4851" width="14.625" style="41" customWidth="1"/>
    <col min="4852" max="5093" width="9.125" style="41" customWidth="1"/>
    <col min="5094" max="5094" width="53.625" style="41" customWidth="1"/>
    <col min="5095" max="5096" width="14.625" style="41" customWidth="1"/>
    <col min="5097" max="5097" width="14.75" style="41" customWidth="1"/>
    <col min="5098" max="5107" width="14.625" style="41" customWidth="1"/>
    <col min="5108" max="5349" width="9.125" style="41" customWidth="1"/>
    <col min="5350" max="5350" width="53.625" style="41" customWidth="1"/>
    <col min="5351" max="5352" width="14.625" style="41" customWidth="1"/>
    <col min="5353" max="5353" width="14.75" style="41" customWidth="1"/>
    <col min="5354" max="5363" width="14.625" style="41" customWidth="1"/>
    <col min="5364" max="5605" width="9.125" style="41" customWidth="1"/>
    <col min="5606" max="5606" width="53.625" style="41" customWidth="1"/>
    <col min="5607" max="5608" width="14.625" style="41" customWidth="1"/>
    <col min="5609" max="5609" width="14.75" style="41" customWidth="1"/>
    <col min="5610" max="5619" width="14.625" style="41" customWidth="1"/>
    <col min="5620" max="5861" width="9.125" style="41" customWidth="1"/>
    <col min="5862" max="5862" width="53.625" style="41" customWidth="1"/>
    <col min="5863" max="5864" width="14.625" style="41" customWidth="1"/>
    <col min="5865" max="5865" width="14.75" style="41" customWidth="1"/>
    <col min="5866" max="5875" width="14.625" style="41" customWidth="1"/>
    <col min="5876" max="6117" width="9.125" style="41" customWidth="1"/>
    <col min="6118" max="6118" width="53.625" style="41" customWidth="1"/>
    <col min="6119" max="6120" width="14.625" style="41" customWidth="1"/>
    <col min="6121" max="6121" width="14.75" style="41" customWidth="1"/>
    <col min="6122" max="6131" width="14.625" style="41" customWidth="1"/>
    <col min="6132" max="6373" width="9.125" style="41" customWidth="1"/>
    <col min="6374" max="6374" width="53.625" style="41" customWidth="1"/>
    <col min="6375" max="6376" width="14.625" style="41" customWidth="1"/>
    <col min="6377" max="6377" width="14.75" style="41" customWidth="1"/>
    <col min="6378" max="6387" width="14.625" style="41" customWidth="1"/>
    <col min="6388" max="6629" width="9.125" style="41" customWidth="1"/>
    <col min="6630" max="6630" width="53.625" style="41" customWidth="1"/>
    <col min="6631" max="6632" width="14.625" style="41" customWidth="1"/>
    <col min="6633" max="6633" width="14.75" style="41" customWidth="1"/>
    <col min="6634" max="6643" width="14.625" style="41" customWidth="1"/>
    <col min="6644" max="6885" width="9.125" style="41" customWidth="1"/>
    <col min="6886" max="6886" width="53.625" style="41" customWidth="1"/>
    <col min="6887" max="6888" width="14.625" style="41" customWidth="1"/>
    <col min="6889" max="6889" width="14.75" style="41" customWidth="1"/>
    <col min="6890" max="6899" width="14.625" style="41" customWidth="1"/>
    <col min="6900" max="7141" width="9.125" style="41" customWidth="1"/>
    <col min="7142" max="7142" width="53.625" style="41" customWidth="1"/>
    <col min="7143" max="7144" width="14.625" style="41" customWidth="1"/>
    <col min="7145" max="7145" width="14.75" style="41" customWidth="1"/>
    <col min="7146" max="7155" width="14.625" style="41" customWidth="1"/>
    <col min="7156" max="7397" width="9.125" style="41" customWidth="1"/>
    <col min="7398" max="7398" width="53.625" style="41" customWidth="1"/>
    <col min="7399" max="7400" width="14.625" style="41" customWidth="1"/>
    <col min="7401" max="7401" width="14.75" style="41" customWidth="1"/>
    <col min="7402" max="7411" width="14.625" style="41" customWidth="1"/>
    <col min="7412" max="7653" width="9.125" style="41" customWidth="1"/>
    <col min="7654" max="7654" width="53.625" style="41" customWidth="1"/>
    <col min="7655" max="7656" width="14.625" style="41" customWidth="1"/>
    <col min="7657" max="7657" width="14.75" style="41" customWidth="1"/>
    <col min="7658" max="7667" width="14.625" style="41" customWidth="1"/>
    <col min="7668" max="7909" width="9.125" style="41" customWidth="1"/>
    <col min="7910" max="7910" width="53.625" style="41" customWidth="1"/>
    <col min="7911" max="7912" width="14.625" style="41" customWidth="1"/>
    <col min="7913" max="7913" width="14.75" style="41" customWidth="1"/>
    <col min="7914" max="7923" width="14.625" style="41" customWidth="1"/>
    <col min="7924" max="8165" width="9.125" style="41" customWidth="1"/>
    <col min="8166" max="8166" width="53.625" style="41" customWidth="1"/>
    <col min="8167" max="8168" width="14.625" style="41" customWidth="1"/>
    <col min="8169" max="8169" width="14.75" style="41" customWidth="1"/>
    <col min="8170" max="8179" width="14.625" style="41" customWidth="1"/>
    <col min="8180" max="8421" width="9.125" style="41" customWidth="1"/>
    <col min="8422" max="8422" width="53.625" style="41" customWidth="1"/>
    <col min="8423" max="8424" width="14.625" style="41" customWidth="1"/>
    <col min="8425" max="8425" width="14.75" style="41" customWidth="1"/>
    <col min="8426" max="8435" width="14.625" style="41" customWidth="1"/>
    <col min="8436" max="8677" width="9.125" style="41" customWidth="1"/>
    <col min="8678" max="8678" width="53.625" style="41" customWidth="1"/>
    <col min="8679" max="8680" width="14.625" style="41" customWidth="1"/>
    <col min="8681" max="8681" width="14.75" style="41" customWidth="1"/>
    <col min="8682" max="8691" width="14.625" style="41" customWidth="1"/>
    <col min="8692" max="8933" width="9.125" style="41" customWidth="1"/>
    <col min="8934" max="8934" width="53.625" style="41" customWidth="1"/>
    <col min="8935" max="8936" width="14.625" style="41" customWidth="1"/>
    <col min="8937" max="8937" width="14.75" style="41" customWidth="1"/>
    <col min="8938" max="8947" width="14.625" style="41" customWidth="1"/>
    <col min="8948" max="9189" width="9.125" style="41" customWidth="1"/>
    <col min="9190" max="9190" width="53.625" style="41" customWidth="1"/>
    <col min="9191" max="9192" width="14.625" style="41" customWidth="1"/>
    <col min="9193" max="9193" width="14.75" style="41" customWidth="1"/>
    <col min="9194" max="9203" width="14.625" style="41" customWidth="1"/>
    <col min="9204" max="9445" width="9.125" style="41" customWidth="1"/>
    <col min="9446" max="9446" width="53.625" style="41" customWidth="1"/>
    <col min="9447" max="9448" width="14.625" style="41" customWidth="1"/>
    <col min="9449" max="9449" width="14.75" style="41" customWidth="1"/>
    <col min="9450" max="9459" width="14.625" style="41" customWidth="1"/>
    <col min="9460" max="9701" width="9.125" style="41" customWidth="1"/>
    <col min="9702" max="9702" width="53.625" style="41" customWidth="1"/>
    <col min="9703" max="9704" width="14.625" style="41" customWidth="1"/>
    <col min="9705" max="9705" width="14.75" style="41" customWidth="1"/>
    <col min="9706" max="9715" width="14.625" style="41" customWidth="1"/>
    <col min="9716" max="9957" width="9.125" style="41" customWidth="1"/>
    <col min="9958" max="9958" width="53.625" style="41" customWidth="1"/>
    <col min="9959" max="9960" width="14.625" style="41" customWidth="1"/>
    <col min="9961" max="9961" width="14.75" style="41" customWidth="1"/>
    <col min="9962" max="9971" width="14.625" style="41" customWidth="1"/>
    <col min="9972" max="10213" width="9.125" style="41" customWidth="1"/>
    <col min="10214" max="10214" width="53.625" style="41" customWidth="1"/>
    <col min="10215" max="10216" width="14.625" style="41" customWidth="1"/>
    <col min="10217" max="10217" width="14.75" style="41" customWidth="1"/>
    <col min="10218" max="10227" width="14.625" style="41" customWidth="1"/>
    <col min="10228" max="10469" width="9.125" style="41" customWidth="1"/>
    <col min="10470" max="10470" width="53.625" style="41" customWidth="1"/>
    <col min="10471" max="10472" width="14.625" style="41" customWidth="1"/>
    <col min="10473" max="10473" width="14.75" style="41" customWidth="1"/>
    <col min="10474" max="10483" width="14.625" style="41" customWidth="1"/>
    <col min="10484" max="10725" width="9.125" style="41" customWidth="1"/>
    <col min="10726" max="10726" width="53.625" style="41" customWidth="1"/>
    <col min="10727" max="10728" width="14.625" style="41" customWidth="1"/>
    <col min="10729" max="10729" width="14.75" style="41" customWidth="1"/>
    <col min="10730" max="10739" width="14.625" style="41" customWidth="1"/>
    <col min="10740" max="10981" width="9.125" style="41" customWidth="1"/>
    <col min="10982" max="10982" width="53.625" style="41" customWidth="1"/>
    <col min="10983" max="10984" width="14.625" style="41" customWidth="1"/>
    <col min="10985" max="10985" width="14.75" style="41" customWidth="1"/>
    <col min="10986" max="10995" width="14.625" style="41" customWidth="1"/>
    <col min="10996" max="11237" width="9.125" style="41" customWidth="1"/>
    <col min="11238" max="11238" width="53.625" style="41" customWidth="1"/>
    <col min="11239" max="11240" width="14.625" style="41" customWidth="1"/>
    <col min="11241" max="11241" width="14.75" style="41" customWidth="1"/>
    <col min="11242" max="11251" width="14.625" style="41" customWidth="1"/>
    <col min="11252" max="11493" width="9.125" style="41" customWidth="1"/>
    <col min="11494" max="11494" width="53.625" style="41" customWidth="1"/>
    <col min="11495" max="11496" width="14.625" style="41" customWidth="1"/>
    <col min="11497" max="11497" width="14.75" style="41" customWidth="1"/>
    <col min="11498" max="11507" width="14.625" style="41" customWidth="1"/>
    <col min="11508" max="11749" width="9.125" style="41" customWidth="1"/>
    <col min="11750" max="11750" width="53.625" style="41" customWidth="1"/>
    <col min="11751" max="11752" width="14.625" style="41" customWidth="1"/>
    <col min="11753" max="11753" width="14.75" style="41" customWidth="1"/>
    <col min="11754" max="11763" width="14.625" style="41" customWidth="1"/>
    <col min="11764" max="12005" width="9.125" style="41" customWidth="1"/>
    <col min="12006" max="12006" width="53.625" style="41" customWidth="1"/>
    <col min="12007" max="12008" width="14.625" style="41" customWidth="1"/>
    <col min="12009" max="12009" width="14.75" style="41" customWidth="1"/>
    <col min="12010" max="12019" width="14.625" style="41" customWidth="1"/>
    <col min="12020" max="12261" width="9.125" style="41" customWidth="1"/>
    <col min="12262" max="12262" width="53.625" style="41" customWidth="1"/>
    <col min="12263" max="12264" width="14.625" style="41" customWidth="1"/>
    <col min="12265" max="12265" width="14.75" style="41" customWidth="1"/>
    <col min="12266" max="12275" width="14.625" style="41" customWidth="1"/>
    <col min="12276" max="12517" width="9.125" style="41" customWidth="1"/>
    <col min="12518" max="12518" width="53.625" style="41" customWidth="1"/>
    <col min="12519" max="12520" width="14.625" style="41" customWidth="1"/>
    <col min="12521" max="12521" width="14.75" style="41" customWidth="1"/>
    <col min="12522" max="12531" width="14.625" style="41" customWidth="1"/>
    <col min="12532" max="12773" width="9.125" style="41" customWidth="1"/>
    <col min="12774" max="12774" width="53.625" style="41" customWidth="1"/>
    <col min="12775" max="12776" width="14.625" style="41" customWidth="1"/>
    <col min="12777" max="12777" width="14.75" style="41" customWidth="1"/>
    <col min="12778" max="12787" width="14.625" style="41" customWidth="1"/>
    <col min="12788" max="13029" width="9.125" style="41" customWidth="1"/>
    <col min="13030" max="13030" width="53.625" style="41" customWidth="1"/>
    <col min="13031" max="13032" width="14.625" style="41" customWidth="1"/>
    <col min="13033" max="13033" width="14.75" style="41" customWidth="1"/>
    <col min="13034" max="13043" width="14.625" style="41" customWidth="1"/>
    <col min="13044" max="13285" width="9.125" style="41" customWidth="1"/>
    <col min="13286" max="13286" width="53.625" style="41" customWidth="1"/>
    <col min="13287" max="13288" width="14.625" style="41" customWidth="1"/>
    <col min="13289" max="13289" width="14.75" style="41" customWidth="1"/>
    <col min="13290" max="13299" width="14.625" style="41" customWidth="1"/>
    <col min="13300" max="13541" width="9.125" style="41" customWidth="1"/>
    <col min="13542" max="13542" width="53.625" style="41" customWidth="1"/>
    <col min="13543" max="13544" width="14.625" style="41" customWidth="1"/>
    <col min="13545" max="13545" width="14.75" style="41" customWidth="1"/>
    <col min="13546" max="13555" width="14.625" style="41" customWidth="1"/>
    <col min="13556" max="13797" width="9.125" style="41" customWidth="1"/>
    <col min="13798" max="13798" width="53.625" style="41" customWidth="1"/>
    <col min="13799" max="13800" width="14.625" style="41" customWidth="1"/>
    <col min="13801" max="13801" width="14.75" style="41" customWidth="1"/>
    <col min="13802" max="13811" width="14.625" style="41" customWidth="1"/>
    <col min="13812" max="14053" width="9.125" style="41" customWidth="1"/>
    <col min="14054" max="14054" width="53.625" style="41" customWidth="1"/>
    <col min="14055" max="14056" width="14.625" style="41" customWidth="1"/>
    <col min="14057" max="14057" width="14.75" style="41" customWidth="1"/>
    <col min="14058" max="14067" width="14.625" style="41" customWidth="1"/>
    <col min="14068" max="14309" width="9.125" style="41" customWidth="1"/>
    <col min="14310" max="14310" width="53.625" style="41" customWidth="1"/>
    <col min="14311" max="14312" width="14.625" style="41" customWidth="1"/>
    <col min="14313" max="14313" width="14.75" style="41" customWidth="1"/>
    <col min="14314" max="14323" width="14.625" style="41" customWidth="1"/>
    <col min="14324" max="14565" width="9.125" style="41" customWidth="1"/>
    <col min="14566" max="14566" width="53.625" style="41" customWidth="1"/>
    <col min="14567" max="14568" width="14.625" style="41" customWidth="1"/>
    <col min="14569" max="14569" width="14.75" style="41" customWidth="1"/>
    <col min="14570" max="14579" width="14.625" style="41" customWidth="1"/>
    <col min="14580" max="14821" width="9.125" style="41" customWidth="1"/>
    <col min="14822" max="14822" width="53.625" style="41" customWidth="1"/>
    <col min="14823" max="14824" width="14.625" style="41" customWidth="1"/>
    <col min="14825" max="14825" width="14.75" style="41" customWidth="1"/>
    <col min="14826" max="14835" width="14.625" style="41" customWidth="1"/>
    <col min="14836" max="15077" width="9.125" style="41" customWidth="1"/>
    <col min="15078" max="15078" width="53.625" style="41" customWidth="1"/>
    <col min="15079" max="15080" width="14.625" style="41" customWidth="1"/>
    <col min="15081" max="15081" width="14.75" style="41" customWidth="1"/>
    <col min="15082" max="15091" width="14.625" style="41" customWidth="1"/>
    <col min="15092" max="15333" width="9.125" style="41" customWidth="1"/>
    <col min="15334" max="15334" width="53.625" style="41" customWidth="1"/>
    <col min="15335" max="15336" width="14.625" style="41" customWidth="1"/>
    <col min="15337" max="15337" width="14.75" style="41" customWidth="1"/>
    <col min="15338" max="15347" width="14.625" style="41" customWidth="1"/>
    <col min="15348" max="15589" width="9.125" style="41" customWidth="1"/>
    <col min="15590" max="15590" width="53.625" style="41" customWidth="1"/>
    <col min="15591" max="15592" width="14.625" style="41" customWidth="1"/>
    <col min="15593" max="15593" width="14.75" style="41" customWidth="1"/>
    <col min="15594" max="15603" width="14.625" style="41" customWidth="1"/>
    <col min="15604" max="15845" width="9.125" style="41" customWidth="1"/>
    <col min="15846" max="15846" width="53.625" style="41" customWidth="1"/>
    <col min="15847" max="15848" width="14.625" style="41" customWidth="1"/>
    <col min="15849" max="15849" width="14.75" style="41" customWidth="1"/>
    <col min="15850" max="15859" width="14.625" style="41" customWidth="1"/>
    <col min="15860" max="16101" width="9.125" style="41" customWidth="1"/>
    <col min="16102" max="16102" width="53.625" style="41" customWidth="1"/>
    <col min="16103" max="16104" width="14.625" style="41" customWidth="1"/>
    <col min="16105" max="16105" width="14.75" style="41" customWidth="1"/>
    <col min="16106" max="16115" width="14.625" style="41" customWidth="1"/>
    <col min="16116" max="16356" width="9.125" style="41" customWidth="1"/>
    <col min="16357" max="16360" width="9.125" style="41"/>
    <col min="16361" max="16384" width="9.125" style="51"/>
  </cols>
  <sheetData>
    <row r="1" s="39" customFormat="1" ht="35" customHeight="1" spans="1:20">
      <c r="A1" s="61" t="s">
        <v>32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</row>
    <row r="2" s="39" customFormat="1" ht="28" customHeight="1" spans="1:20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71" t="s">
        <v>1</v>
      </c>
      <c r="T2" s="71"/>
    </row>
    <row r="3" s="39" customFormat="1" ht="22" customHeight="1" spans="1:20">
      <c r="A3" s="63" t="s">
        <v>33</v>
      </c>
      <c r="B3" s="64" t="s">
        <v>2</v>
      </c>
      <c r="C3" s="64" t="s">
        <v>3</v>
      </c>
      <c r="D3" s="65" t="s">
        <v>34</v>
      </c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72"/>
      <c r="T3" s="63" t="s">
        <v>35</v>
      </c>
    </row>
    <row r="4" s="58" customFormat="1" ht="45" customHeight="1" spans="1:20">
      <c r="A4" s="67"/>
      <c r="B4" s="67"/>
      <c r="C4" s="68"/>
      <c r="D4" s="69" t="s">
        <v>36</v>
      </c>
      <c r="E4" s="69" t="s">
        <v>37</v>
      </c>
      <c r="F4" s="69" t="s">
        <v>38</v>
      </c>
      <c r="G4" s="69" t="s">
        <v>39</v>
      </c>
      <c r="H4" s="69" t="s">
        <v>40</v>
      </c>
      <c r="I4" s="69" t="s">
        <v>41</v>
      </c>
      <c r="J4" s="69" t="s">
        <v>42</v>
      </c>
      <c r="K4" s="69" t="s">
        <v>43</v>
      </c>
      <c r="L4" s="69" t="s">
        <v>44</v>
      </c>
      <c r="M4" s="69" t="s">
        <v>45</v>
      </c>
      <c r="N4" s="69" t="s">
        <v>46</v>
      </c>
      <c r="O4" s="69" t="s">
        <v>47</v>
      </c>
      <c r="P4" s="69" t="s">
        <v>48</v>
      </c>
      <c r="Q4" s="69" t="s">
        <v>49</v>
      </c>
      <c r="R4" s="69" t="s">
        <v>50</v>
      </c>
      <c r="S4" s="69" t="s">
        <v>51</v>
      </c>
      <c r="T4" s="68"/>
    </row>
    <row r="5" s="59" customFormat="1" ht="24" customHeight="1" spans="1:20">
      <c r="A5" s="38"/>
      <c r="B5" s="32" t="s">
        <v>52</v>
      </c>
      <c r="C5" s="37">
        <f>SUM(C6:C30)</f>
        <v>124395</v>
      </c>
      <c r="D5" s="37">
        <f t="shared" ref="D5:T5" si="0">SUM(D6:D30)</f>
        <v>81108</v>
      </c>
      <c r="E5" s="37">
        <f t="shared" si="0"/>
        <v>0</v>
      </c>
      <c r="F5" s="37">
        <f t="shared" si="0"/>
        <v>53040</v>
      </c>
      <c r="G5" s="37">
        <f t="shared" si="0"/>
        <v>12625</v>
      </c>
      <c r="H5" s="37">
        <f t="shared" si="0"/>
        <v>2011</v>
      </c>
      <c r="I5" s="37">
        <f t="shared" si="0"/>
        <v>95</v>
      </c>
      <c r="J5" s="37">
        <f t="shared" si="0"/>
        <v>0</v>
      </c>
      <c r="K5" s="37">
        <f t="shared" si="0"/>
        <v>1347</v>
      </c>
      <c r="L5" s="37">
        <f t="shared" si="0"/>
        <v>0</v>
      </c>
      <c r="M5" s="37">
        <f t="shared" si="0"/>
        <v>0</v>
      </c>
      <c r="N5" s="37">
        <f t="shared" si="0"/>
        <v>7000</v>
      </c>
      <c r="O5" s="37">
        <f t="shared" si="0"/>
        <v>4990</v>
      </c>
      <c r="P5" s="37">
        <f t="shared" si="0"/>
        <v>0</v>
      </c>
      <c r="Q5" s="37">
        <f t="shared" si="0"/>
        <v>0</v>
      </c>
      <c r="R5" s="37">
        <f t="shared" si="0"/>
        <v>0</v>
      </c>
      <c r="S5" s="37">
        <f t="shared" si="0"/>
        <v>0</v>
      </c>
      <c r="T5" s="37">
        <f t="shared" si="0"/>
        <v>205503</v>
      </c>
    </row>
    <row r="6" s="60" customFormat="1" ht="24" customHeight="1" spans="1:20">
      <c r="A6" s="38">
        <v>201</v>
      </c>
      <c r="B6" s="38" t="s">
        <v>53</v>
      </c>
      <c r="C6" s="34">
        <v>16880</v>
      </c>
      <c r="D6" s="70">
        <f>SUM(E6:S6)</f>
        <v>355</v>
      </c>
      <c r="E6" s="70"/>
      <c r="F6" s="34">
        <v>192</v>
      </c>
      <c r="G6" s="34">
        <v>145</v>
      </c>
      <c r="H6" s="34">
        <v>18</v>
      </c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>
        <f t="shared" ref="T6:T30" si="1">C6+D6</f>
        <v>17235</v>
      </c>
    </row>
    <row r="7" s="60" customFormat="1" ht="24" customHeight="1" spans="1:20">
      <c r="A7" s="38">
        <v>202</v>
      </c>
      <c r="B7" s="38" t="s">
        <v>54</v>
      </c>
      <c r="C7" s="34">
        <v>0</v>
      </c>
      <c r="D7" s="70">
        <f t="shared" ref="D7:D29" si="2">SUM(E7:S7)</f>
        <v>0</v>
      </c>
      <c r="E7" s="70"/>
      <c r="F7" s="34"/>
      <c r="G7" s="34"/>
      <c r="H7" s="34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>
        <f t="shared" si="1"/>
        <v>0</v>
      </c>
    </row>
    <row r="8" s="60" customFormat="1" ht="24" customHeight="1" spans="1:20">
      <c r="A8" s="38">
        <v>203</v>
      </c>
      <c r="B8" s="38" t="s">
        <v>55</v>
      </c>
      <c r="C8" s="34"/>
      <c r="D8" s="70">
        <f t="shared" si="2"/>
        <v>0</v>
      </c>
      <c r="E8" s="70"/>
      <c r="F8" s="34"/>
      <c r="G8" s="34"/>
      <c r="H8" s="34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>
        <f t="shared" si="1"/>
        <v>0</v>
      </c>
    </row>
    <row r="9" s="60" customFormat="1" ht="24" customHeight="1" spans="1:20">
      <c r="A9" s="38">
        <v>204</v>
      </c>
      <c r="B9" s="38" t="s">
        <v>56</v>
      </c>
      <c r="C9" s="34">
        <v>7625</v>
      </c>
      <c r="D9" s="70">
        <f t="shared" si="2"/>
        <v>472</v>
      </c>
      <c r="E9" s="70"/>
      <c r="F9" s="34">
        <v>472</v>
      </c>
      <c r="G9" s="34">
        <v>0</v>
      </c>
      <c r="H9" s="34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>
        <f t="shared" si="1"/>
        <v>8097</v>
      </c>
    </row>
    <row r="10" s="60" customFormat="1" ht="24" customHeight="1" spans="1:20">
      <c r="A10" s="38">
        <v>205</v>
      </c>
      <c r="B10" s="38" t="s">
        <v>57</v>
      </c>
      <c r="C10" s="34">
        <v>19677</v>
      </c>
      <c r="D10" s="70">
        <f t="shared" si="2"/>
        <v>3371</v>
      </c>
      <c r="E10" s="70"/>
      <c r="F10" s="34">
        <f>3111</f>
        <v>3111</v>
      </c>
      <c r="G10" s="34">
        <v>0</v>
      </c>
      <c r="H10" s="34">
        <v>260</v>
      </c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>
        <f t="shared" si="1"/>
        <v>23048</v>
      </c>
    </row>
    <row r="11" s="60" customFormat="1" ht="24" customHeight="1" spans="1:20">
      <c r="A11" s="38">
        <v>206</v>
      </c>
      <c r="B11" s="38" t="s">
        <v>58</v>
      </c>
      <c r="C11" s="34">
        <v>583</v>
      </c>
      <c r="D11" s="70">
        <f t="shared" si="2"/>
        <v>310</v>
      </c>
      <c r="E11" s="70"/>
      <c r="F11" s="34"/>
      <c r="G11" s="34">
        <v>278</v>
      </c>
      <c r="H11" s="34">
        <v>32</v>
      </c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>
        <f t="shared" si="1"/>
        <v>893</v>
      </c>
    </row>
    <row r="12" s="60" customFormat="1" ht="24" customHeight="1" spans="1:20">
      <c r="A12" s="38">
        <v>207</v>
      </c>
      <c r="B12" s="38" t="s">
        <v>59</v>
      </c>
      <c r="C12" s="34">
        <v>5610</v>
      </c>
      <c r="D12" s="70">
        <f t="shared" si="2"/>
        <v>705</v>
      </c>
      <c r="E12" s="70"/>
      <c r="F12" s="34">
        <v>685</v>
      </c>
      <c r="G12" s="34">
        <v>20</v>
      </c>
      <c r="H12" s="34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>
        <f t="shared" si="1"/>
        <v>6315</v>
      </c>
    </row>
    <row r="13" s="60" customFormat="1" ht="24" customHeight="1" spans="1:20">
      <c r="A13" s="38">
        <v>208</v>
      </c>
      <c r="B13" s="38" t="s">
        <v>60</v>
      </c>
      <c r="C13" s="34">
        <v>15845</v>
      </c>
      <c r="D13" s="70">
        <f t="shared" si="2"/>
        <v>13489</v>
      </c>
      <c r="E13" s="70"/>
      <c r="F13" s="34">
        <v>12769</v>
      </c>
      <c r="G13" s="34">
        <v>720</v>
      </c>
      <c r="H13" s="34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>
        <f t="shared" si="1"/>
        <v>29334</v>
      </c>
    </row>
    <row r="14" s="60" customFormat="1" ht="24" customHeight="1" spans="1:20">
      <c r="A14" s="38">
        <v>210</v>
      </c>
      <c r="B14" s="38" t="s">
        <v>61</v>
      </c>
      <c r="C14" s="34">
        <v>8830</v>
      </c>
      <c r="D14" s="70">
        <f t="shared" si="2"/>
        <v>6786</v>
      </c>
      <c r="E14" s="70"/>
      <c r="F14" s="34">
        <v>6786</v>
      </c>
      <c r="G14" s="34"/>
      <c r="H14" s="34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>
        <f t="shared" si="1"/>
        <v>15616</v>
      </c>
    </row>
    <row r="15" s="60" customFormat="1" ht="24" customHeight="1" spans="1:20">
      <c r="A15" s="38">
        <v>211</v>
      </c>
      <c r="B15" s="38" t="s">
        <v>62</v>
      </c>
      <c r="C15" s="34">
        <v>298</v>
      </c>
      <c r="D15" s="70">
        <f t="shared" si="2"/>
        <v>217</v>
      </c>
      <c r="E15" s="70"/>
      <c r="F15" s="34">
        <v>72</v>
      </c>
      <c r="G15" s="34">
        <v>145</v>
      </c>
      <c r="H15" s="34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>
        <f t="shared" si="1"/>
        <v>515</v>
      </c>
    </row>
    <row r="16" s="60" customFormat="1" ht="24" customHeight="1" spans="1:20">
      <c r="A16" s="38">
        <v>212</v>
      </c>
      <c r="B16" s="38" t="s">
        <v>63</v>
      </c>
      <c r="C16" s="34">
        <v>2527</v>
      </c>
      <c r="D16" s="70">
        <f t="shared" si="2"/>
        <v>149</v>
      </c>
      <c r="E16" s="70"/>
      <c r="F16" s="34"/>
      <c r="G16" s="34">
        <v>149</v>
      </c>
      <c r="H16" s="34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>
        <f t="shared" si="1"/>
        <v>2676</v>
      </c>
    </row>
    <row r="17" s="60" customFormat="1" ht="24" customHeight="1" spans="1:20">
      <c r="A17" s="38">
        <v>213</v>
      </c>
      <c r="B17" s="38" t="s">
        <v>64</v>
      </c>
      <c r="C17" s="34">
        <v>14040</v>
      </c>
      <c r="D17" s="70">
        <f t="shared" si="2"/>
        <v>30197</v>
      </c>
      <c r="E17" s="70"/>
      <c r="F17" s="34">
        <v>24919</v>
      </c>
      <c r="G17" s="34">
        <v>3998</v>
      </c>
      <c r="H17" s="34">
        <v>7</v>
      </c>
      <c r="I17" s="70"/>
      <c r="J17" s="70"/>
      <c r="K17" s="70">
        <v>1273</v>
      </c>
      <c r="L17" s="70"/>
      <c r="M17" s="70"/>
      <c r="N17" s="70"/>
      <c r="O17" s="70"/>
      <c r="P17" s="70"/>
      <c r="Q17" s="70"/>
      <c r="R17" s="70"/>
      <c r="S17" s="70"/>
      <c r="T17" s="70">
        <f t="shared" si="1"/>
        <v>44237</v>
      </c>
    </row>
    <row r="18" s="60" customFormat="1" ht="24" customHeight="1" spans="1:20">
      <c r="A18" s="38">
        <v>214</v>
      </c>
      <c r="B18" s="38" t="s">
        <v>65</v>
      </c>
      <c r="C18" s="34">
        <v>3826</v>
      </c>
      <c r="D18" s="70">
        <f t="shared" si="2"/>
        <v>623</v>
      </c>
      <c r="E18" s="70"/>
      <c r="F18" s="34">
        <v>331</v>
      </c>
      <c r="G18" s="34">
        <v>292</v>
      </c>
      <c r="H18" s="34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>
        <f t="shared" si="1"/>
        <v>4449</v>
      </c>
    </row>
    <row r="19" s="60" customFormat="1" ht="24" customHeight="1" spans="1:20">
      <c r="A19" s="38">
        <v>215</v>
      </c>
      <c r="B19" s="38" t="s">
        <v>66</v>
      </c>
      <c r="C19" s="34">
        <v>0</v>
      </c>
      <c r="D19" s="70">
        <f t="shared" si="2"/>
        <v>2756</v>
      </c>
      <c r="E19" s="70"/>
      <c r="F19" s="34"/>
      <c r="G19" s="34">
        <v>1874</v>
      </c>
      <c r="H19" s="34">
        <v>882</v>
      </c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>
        <f t="shared" si="1"/>
        <v>2756</v>
      </c>
    </row>
    <row r="20" s="60" customFormat="1" ht="24" customHeight="1" spans="1:20">
      <c r="A20" s="38">
        <v>216</v>
      </c>
      <c r="B20" s="38" t="s">
        <v>67</v>
      </c>
      <c r="C20" s="34">
        <v>484</v>
      </c>
      <c r="D20" s="70">
        <f t="shared" si="2"/>
        <v>314</v>
      </c>
      <c r="E20" s="70"/>
      <c r="F20" s="34"/>
      <c r="G20" s="34">
        <v>314</v>
      </c>
      <c r="H20" s="34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>
        <f t="shared" si="1"/>
        <v>798</v>
      </c>
    </row>
    <row r="21" s="60" customFormat="1" ht="24" customHeight="1" spans="1:20">
      <c r="A21" s="38">
        <v>217</v>
      </c>
      <c r="B21" s="38" t="s">
        <v>68</v>
      </c>
      <c r="C21" s="34">
        <v>33</v>
      </c>
      <c r="D21" s="70">
        <f t="shared" si="2"/>
        <v>668</v>
      </c>
      <c r="E21" s="70"/>
      <c r="F21" s="34"/>
      <c r="G21" s="34"/>
      <c r="H21" s="34">
        <v>668</v>
      </c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>
        <f t="shared" si="1"/>
        <v>701</v>
      </c>
    </row>
    <row r="22" s="60" customFormat="1" ht="24" customHeight="1" spans="1:20">
      <c r="A22" s="38">
        <v>219</v>
      </c>
      <c r="B22" s="38" t="s">
        <v>69</v>
      </c>
      <c r="C22" s="34"/>
      <c r="D22" s="70">
        <f t="shared" si="2"/>
        <v>0</v>
      </c>
      <c r="E22" s="70"/>
      <c r="F22" s="34"/>
      <c r="G22" s="34"/>
      <c r="H22" s="34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>
        <f t="shared" si="1"/>
        <v>0</v>
      </c>
    </row>
    <row r="23" s="60" customFormat="1" ht="24" customHeight="1" spans="1:20">
      <c r="A23" s="38">
        <v>220</v>
      </c>
      <c r="B23" s="38" t="s">
        <v>70</v>
      </c>
      <c r="C23" s="34">
        <v>746</v>
      </c>
      <c r="D23" s="70">
        <f t="shared" si="2"/>
        <v>56</v>
      </c>
      <c r="E23" s="70"/>
      <c r="F23" s="34">
        <v>34</v>
      </c>
      <c r="G23" s="34">
        <v>22</v>
      </c>
      <c r="H23" s="34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>
        <f t="shared" si="1"/>
        <v>802</v>
      </c>
    </row>
    <row r="24" s="60" customFormat="1" ht="24" customHeight="1" spans="1:20">
      <c r="A24" s="38">
        <v>221</v>
      </c>
      <c r="B24" s="38" t="s">
        <v>71</v>
      </c>
      <c r="C24" s="34">
        <v>5773</v>
      </c>
      <c r="D24" s="70">
        <f t="shared" si="2"/>
        <v>3547</v>
      </c>
      <c r="E24" s="70"/>
      <c r="F24" s="34">
        <v>234</v>
      </c>
      <c r="G24" s="34">
        <v>3313</v>
      </c>
      <c r="H24" s="34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>
        <f t="shared" si="1"/>
        <v>9320</v>
      </c>
    </row>
    <row r="25" s="60" customFormat="1" ht="24" customHeight="1" spans="1:20">
      <c r="A25" s="38">
        <v>222</v>
      </c>
      <c r="B25" s="38" t="s">
        <v>72</v>
      </c>
      <c r="C25" s="34">
        <v>160</v>
      </c>
      <c r="D25" s="70">
        <f t="shared" si="2"/>
        <v>1107</v>
      </c>
      <c r="E25" s="70"/>
      <c r="F25" s="34">
        <v>1000</v>
      </c>
      <c r="G25" s="34">
        <v>107</v>
      </c>
      <c r="H25" s="34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>
        <f t="shared" si="1"/>
        <v>1267</v>
      </c>
    </row>
    <row r="26" s="60" customFormat="1" ht="24" customHeight="1" spans="1:20">
      <c r="A26" s="38">
        <v>224</v>
      </c>
      <c r="B26" s="38" t="s">
        <v>73</v>
      </c>
      <c r="C26" s="34">
        <v>1217</v>
      </c>
      <c r="D26" s="70">
        <f t="shared" si="2"/>
        <v>482</v>
      </c>
      <c r="E26" s="70"/>
      <c r="F26" s="34">
        <v>137</v>
      </c>
      <c r="G26" s="34">
        <v>127</v>
      </c>
      <c r="H26" s="34">
        <v>144</v>
      </c>
      <c r="I26" s="70"/>
      <c r="J26" s="70"/>
      <c r="K26" s="70">
        <v>74</v>
      </c>
      <c r="L26" s="70"/>
      <c r="M26" s="70"/>
      <c r="N26" s="70"/>
      <c r="O26" s="70"/>
      <c r="P26" s="70"/>
      <c r="Q26" s="70"/>
      <c r="R26" s="70"/>
      <c r="S26" s="70"/>
      <c r="T26" s="70">
        <f t="shared" si="1"/>
        <v>1699</v>
      </c>
    </row>
    <row r="27" s="60" customFormat="1" ht="24" customHeight="1" spans="1:20">
      <c r="A27" s="38">
        <v>227</v>
      </c>
      <c r="B27" s="38" t="s">
        <v>74</v>
      </c>
      <c r="C27" s="34">
        <v>1300</v>
      </c>
      <c r="D27" s="70">
        <f t="shared" si="2"/>
        <v>0</v>
      </c>
      <c r="E27" s="70"/>
      <c r="F27" s="34"/>
      <c r="G27" s="34"/>
      <c r="H27" s="34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>
        <f t="shared" si="1"/>
        <v>1300</v>
      </c>
    </row>
    <row r="28" s="60" customFormat="1" ht="24" customHeight="1" spans="1:20">
      <c r="A28" s="38">
        <v>229</v>
      </c>
      <c r="B28" s="38" t="s">
        <v>75</v>
      </c>
      <c r="C28" s="34">
        <v>12481</v>
      </c>
      <c r="D28" s="70">
        <f t="shared" si="2"/>
        <v>15504</v>
      </c>
      <c r="E28" s="70"/>
      <c r="F28" s="34">
        <f>19+2279</f>
        <v>2298</v>
      </c>
      <c r="G28" s="34">
        <v>1121</v>
      </c>
      <c r="H28" s="34"/>
      <c r="I28" s="70">
        <v>95</v>
      </c>
      <c r="J28" s="70"/>
      <c r="K28" s="70"/>
      <c r="L28" s="70"/>
      <c r="M28" s="70"/>
      <c r="N28" s="70">
        <v>7000</v>
      </c>
      <c r="O28" s="70">
        <v>4990</v>
      </c>
      <c r="P28" s="70"/>
      <c r="Q28" s="70"/>
      <c r="R28" s="70"/>
      <c r="S28" s="70"/>
      <c r="T28" s="70">
        <f t="shared" si="1"/>
        <v>27985</v>
      </c>
    </row>
    <row r="29" s="60" customFormat="1" ht="24" customHeight="1" spans="1:20">
      <c r="A29" s="38">
        <v>232</v>
      </c>
      <c r="B29" s="38" t="s">
        <v>76</v>
      </c>
      <c r="C29" s="34">
        <v>6400</v>
      </c>
      <c r="D29" s="70">
        <f t="shared" si="2"/>
        <v>0</v>
      </c>
      <c r="E29" s="70"/>
      <c r="F29" s="34"/>
      <c r="G29" s="34"/>
      <c r="H29" s="34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>
        <f t="shared" si="1"/>
        <v>6400</v>
      </c>
    </row>
    <row r="30" s="60" customFormat="1" ht="24" customHeight="1" spans="1:20">
      <c r="A30" s="38">
        <v>233</v>
      </c>
      <c r="B30" s="38" t="s">
        <v>77</v>
      </c>
      <c r="C30" s="34">
        <v>60</v>
      </c>
      <c r="D30" s="70">
        <v>0</v>
      </c>
      <c r="E30" s="70"/>
      <c r="F30" s="34"/>
      <c r="G30" s="34"/>
      <c r="H30" s="34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>
        <f t="shared" si="1"/>
        <v>60</v>
      </c>
    </row>
    <row r="31" s="39" customFormat="1" ht="14.25"/>
    <row r="32" s="39" customFormat="1" ht="14.25"/>
    <row r="33" s="39" customFormat="1" ht="14.25"/>
    <row r="34" s="39" customFormat="1" ht="14.25"/>
    <row r="35" s="39" customFormat="1" ht="14.25"/>
    <row r="36" s="39" customFormat="1" ht="14.25"/>
    <row r="37" s="39" customFormat="1" ht="14.25"/>
    <row r="38" s="39" customFormat="1" ht="14.25"/>
    <row r="39" s="39" customFormat="1" ht="14.25"/>
    <row r="40" s="39" customFormat="1" ht="14.25"/>
    <row r="41" s="39" customFormat="1" ht="14.25"/>
    <row r="42" s="39" customFormat="1" ht="14.25"/>
    <row r="43" s="39" customFormat="1" ht="14.25"/>
    <row r="44" s="39" customFormat="1" ht="14.25"/>
    <row r="45" s="39" customFormat="1" ht="14.25"/>
    <row r="46" s="39" customFormat="1" ht="14.25"/>
    <row r="47" s="39" customFormat="1" ht="14.25"/>
    <row r="48" s="39" customFormat="1" ht="14.25"/>
    <row r="49" s="39" customFormat="1" ht="14.25"/>
    <row r="50" s="39" customFormat="1" ht="14.25"/>
    <row r="51" s="39" customFormat="1" ht="14.25"/>
    <row r="52" s="39" customFormat="1" ht="14.25"/>
    <row r="53" s="39" customFormat="1" ht="14.25"/>
    <row r="54" s="39" customFormat="1" ht="14.25"/>
    <row r="55" s="39" customFormat="1" ht="14.25"/>
    <row r="56" s="39" customFormat="1" ht="14.25"/>
    <row r="57" s="39" customFormat="1" ht="14.25"/>
    <row r="58" s="39" customFormat="1" ht="14.25"/>
    <row r="59" s="39" customFormat="1" ht="14.25"/>
    <row r="60" s="39" customFormat="1" ht="14.25"/>
    <row r="61" s="39" customFormat="1" ht="14.25"/>
  </sheetData>
  <mergeCells count="7">
    <mergeCell ref="A1:T1"/>
    <mergeCell ref="S2:T2"/>
    <mergeCell ref="D3:S3"/>
    <mergeCell ref="A3:A4"/>
    <mergeCell ref="B3:B4"/>
    <mergeCell ref="C3:C4"/>
    <mergeCell ref="T3:T4"/>
  </mergeCells>
  <pageMargins left="0.7" right="0.7" top="0.747916666666667" bottom="0.236111111111111" header="0.3" footer="0.3"/>
  <pageSetup paperSize="9" scale="63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2"/>
  <sheetViews>
    <sheetView showZeros="0" workbookViewId="0">
      <selection activeCell="A16" sqref="A16"/>
    </sheetView>
  </sheetViews>
  <sheetFormatPr defaultColWidth="9.125" defaultRowHeight="14.25" outlineLevelCol="2"/>
  <cols>
    <col min="1" max="1" width="55.25" style="39" customWidth="1"/>
    <col min="2" max="3" width="27.375" style="39" customWidth="1"/>
    <col min="4" max="232" width="9.125" style="41" customWidth="1"/>
    <col min="233" max="233" width="53.625" style="41" customWidth="1"/>
    <col min="234" max="235" width="14.625" style="41" customWidth="1"/>
    <col min="236" max="236" width="14.75" style="41" customWidth="1"/>
    <col min="237" max="246" width="14.625" style="41" customWidth="1"/>
    <col min="247" max="488" width="9.125" style="41" customWidth="1"/>
    <col min="489" max="489" width="53.625" style="41" customWidth="1"/>
    <col min="490" max="491" width="14.625" style="41" customWidth="1"/>
    <col min="492" max="492" width="14.75" style="41" customWidth="1"/>
    <col min="493" max="502" width="14.625" style="41" customWidth="1"/>
    <col min="503" max="744" width="9.125" style="41" customWidth="1"/>
    <col min="745" max="745" width="53.625" style="41" customWidth="1"/>
    <col min="746" max="747" width="14.625" style="41" customWidth="1"/>
    <col min="748" max="748" width="14.75" style="41" customWidth="1"/>
    <col min="749" max="758" width="14.625" style="41" customWidth="1"/>
    <col min="759" max="1000" width="9.125" style="41" customWidth="1"/>
    <col min="1001" max="1001" width="53.625" style="41" customWidth="1"/>
    <col min="1002" max="1003" width="14.625" style="41" customWidth="1"/>
    <col min="1004" max="1004" width="14.75" style="41" customWidth="1"/>
    <col min="1005" max="1014" width="14.625" style="41" customWidth="1"/>
    <col min="1015" max="1256" width="9.125" style="41" customWidth="1"/>
    <col min="1257" max="1257" width="53.625" style="41" customWidth="1"/>
    <col min="1258" max="1259" width="14.625" style="41" customWidth="1"/>
    <col min="1260" max="1260" width="14.75" style="41" customWidth="1"/>
    <col min="1261" max="1270" width="14.625" style="41" customWidth="1"/>
    <col min="1271" max="1512" width="9.125" style="41" customWidth="1"/>
    <col min="1513" max="1513" width="53.625" style="41" customWidth="1"/>
    <col min="1514" max="1515" width="14.625" style="41" customWidth="1"/>
    <col min="1516" max="1516" width="14.75" style="41" customWidth="1"/>
    <col min="1517" max="1526" width="14.625" style="41" customWidth="1"/>
    <col min="1527" max="1768" width="9.125" style="41" customWidth="1"/>
    <col min="1769" max="1769" width="53.625" style="41" customWidth="1"/>
    <col min="1770" max="1771" width="14.625" style="41" customWidth="1"/>
    <col min="1772" max="1772" width="14.75" style="41" customWidth="1"/>
    <col min="1773" max="1782" width="14.625" style="41" customWidth="1"/>
    <col min="1783" max="2024" width="9.125" style="41" customWidth="1"/>
    <col min="2025" max="2025" width="53.625" style="41" customWidth="1"/>
    <col min="2026" max="2027" width="14.625" style="41" customWidth="1"/>
    <col min="2028" max="2028" width="14.75" style="41" customWidth="1"/>
    <col min="2029" max="2038" width="14.625" style="41" customWidth="1"/>
    <col min="2039" max="2280" width="9.125" style="41" customWidth="1"/>
    <col min="2281" max="2281" width="53.625" style="41" customWidth="1"/>
    <col min="2282" max="2283" width="14.625" style="41" customWidth="1"/>
    <col min="2284" max="2284" width="14.75" style="41" customWidth="1"/>
    <col min="2285" max="2294" width="14.625" style="41" customWidth="1"/>
    <col min="2295" max="2536" width="9.125" style="41" customWidth="1"/>
    <col min="2537" max="2537" width="53.625" style="41" customWidth="1"/>
    <col min="2538" max="2539" width="14.625" style="41" customWidth="1"/>
    <col min="2540" max="2540" width="14.75" style="41" customWidth="1"/>
    <col min="2541" max="2550" width="14.625" style="41" customWidth="1"/>
    <col min="2551" max="2792" width="9.125" style="41" customWidth="1"/>
    <col min="2793" max="2793" width="53.625" style="41" customWidth="1"/>
    <col min="2794" max="2795" width="14.625" style="41" customWidth="1"/>
    <col min="2796" max="2796" width="14.75" style="41" customWidth="1"/>
    <col min="2797" max="2806" width="14.625" style="41" customWidth="1"/>
    <col min="2807" max="3048" width="9.125" style="41" customWidth="1"/>
    <col min="3049" max="3049" width="53.625" style="41" customWidth="1"/>
    <col min="3050" max="3051" width="14.625" style="41" customWidth="1"/>
    <col min="3052" max="3052" width="14.75" style="41" customWidth="1"/>
    <col min="3053" max="3062" width="14.625" style="41" customWidth="1"/>
    <col min="3063" max="3304" width="9.125" style="41" customWidth="1"/>
    <col min="3305" max="3305" width="53.625" style="41" customWidth="1"/>
    <col min="3306" max="3307" width="14.625" style="41" customWidth="1"/>
    <col min="3308" max="3308" width="14.75" style="41" customWidth="1"/>
    <col min="3309" max="3318" width="14.625" style="41" customWidth="1"/>
    <col min="3319" max="3560" width="9.125" style="41" customWidth="1"/>
    <col min="3561" max="3561" width="53.625" style="41" customWidth="1"/>
    <col min="3562" max="3563" width="14.625" style="41" customWidth="1"/>
    <col min="3564" max="3564" width="14.75" style="41" customWidth="1"/>
    <col min="3565" max="3574" width="14.625" style="41" customWidth="1"/>
    <col min="3575" max="3816" width="9.125" style="41" customWidth="1"/>
    <col min="3817" max="3817" width="53.625" style="41" customWidth="1"/>
    <col min="3818" max="3819" width="14.625" style="41" customWidth="1"/>
    <col min="3820" max="3820" width="14.75" style="41" customWidth="1"/>
    <col min="3821" max="3830" width="14.625" style="41" customWidth="1"/>
    <col min="3831" max="4072" width="9.125" style="41" customWidth="1"/>
    <col min="4073" max="4073" width="53.625" style="41" customWidth="1"/>
    <col min="4074" max="4075" width="14.625" style="41" customWidth="1"/>
    <col min="4076" max="4076" width="14.75" style="41" customWidth="1"/>
    <col min="4077" max="4086" width="14.625" style="41" customWidth="1"/>
    <col min="4087" max="4328" width="9.125" style="41" customWidth="1"/>
    <col min="4329" max="4329" width="53.625" style="41" customWidth="1"/>
    <col min="4330" max="4331" width="14.625" style="41" customWidth="1"/>
    <col min="4332" max="4332" width="14.75" style="41" customWidth="1"/>
    <col min="4333" max="4342" width="14.625" style="41" customWidth="1"/>
    <col min="4343" max="4584" width="9.125" style="41" customWidth="1"/>
    <col min="4585" max="4585" width="53.625" style="41" customWidth="1"/>
    <col min="4586" max="4587" width="14.625" style="41" customWidth="1"/>
    <col min="4588" max="4588" width="14.75" style="41" customWidth="1"/>
    <col min="4589" max="4598" width="14.625" style="41" customWidth="1"/>
    <col min="4599" max="4840" width="9.125" style="41" customWidth="1"/>
    <col min="4841" max="4841" width="53.625" style="41" customWidth="1"/>
    <col min="4842" max="4843" width="14.625" style="41" customWidth="1"/>
    <col min="4844" max="4844" width="14.75" style="41" customWidth="1"/>
    <col min="4845" max="4854" width="14.625" style="41" customWidth="1"/>
    <col min="4855" max="5096" width="9.125" style="41" customWidth="1"/>
    <col min="5097" max="5097" width="53.625" style="41" customWidth="1"/>
    <col min="5098" max="5099" width="14.625" style="41" customWidth="1"/>
    <col min="5100" max="5100" width="14.75" style="41" customWidth="1"/>
    <col min="5101" max="5110" width="14.625" style="41" customWidth="1"/>
    <col min="5111" max="5352" width="9.125" style="41" customWidth="1"/>
    <col min="5353" max="5353" width="53.625" style="41" customWidth="1"/>
    <col min="5354" max="5355" width="14.625" style="41" customWidth="1"/>
    <col min="5356" max="5356" width="14.75" style="41" customWidth="1"/>
    <col min="5357" max="5366" width="14.625" style="41" customWidth="1"/>
    <col min="5367" max="5608" width="9.125" style="41" customWidth="1"/>
    <col min="5609" max="5609" width="53.625" style="41" customWidth="1"/>
    <col min="5610" max="5611" width="14.625" style="41" customWidth="1"/>
    <col min="5612" max="5612" width="14.75" style="41" customWidth="1"/>
    <col min="5613" max="5622" width="14.625" style="41" customWidth="1"/>
    <col min="5623" max="5864" width="9.125" style="41" customWidth="1"/>
    <col min="5865" max="5865" width="53.625" style="41" customWidth="1"/>
    <col min="5866" max="5867" width="14.625" style="41" customWidth="1"/>
    <col min="5868" max="5868" width="14.75" style="41" customWidth="1"/>
    <col min="5869" max="5878" width="14.625" style="41" customWidth="1"/>
    <col min="5879" max="6120" width="9.125" style="41" customWidth="1"/>
    <col min="6121" max="6121" width="53.625" style="41" customWidth="1"/>
    <col min="6122" max="6123" width="14.625" style="41" customWidth="1"/>
    <col min="6124" max="6124" width="14.75" style="41" customWidth="1"/>
    <col min="6125" max="6134" width="14.625" style="41" customWidth="1"/>
    <col min="6135" max="6376" width="9.125" style="41" customWidth="1"/>
    <col min="6377" max="6377" width="53.625" style="41" customWidth="1"/>
    <col min="6378" max="6379" width="14.625" style="41" customWidth="1"/>
    <col min="6380" max="6380" width="14.75" style="41" customWidth="1"/>
    <col min="6381" max="6390" width="14.625" style="41" customWidth="1"/>
    <col min="6391" max="6632" width="9.125" style="41" customWidth="1"/>
    <col min="6633" max="6633" width="53.625" style="41" customWidth="1"/>
    <col min="6634" max="6635" width="14.625" style="41" customWidth="1"/>
    <col min="6636" max="6636" width="14.75" style="41" customWidth="1"/>
    <col min="6637" max="6646" width="14.625" style="41" customWidth="1"/>
    <col min="6647" max="6888" width="9.125" style="41" customWidth="1"/>
    <col min="6889" max="6889" width="53.625" style="41" customWidth="1"/>
    <col min="6890" max="6891" width="14.625" style="41" customWidth="1"/>
    <col min="6892" max="6892" width="14.75" style="41" customWidth="1"/>
    <col min="6893" max="6902" width="14.625" style="41" customWidth="1"/>
    <col min="6903" max="7144" width="9.125" style="41" customWidth="1"/>
    <col min="7145" max="7145" width="53.625" style="41" customWidth="1"/>
    <col min="7146" max="7147" width="14.625" style="41" customWidth="1"/>
    <col min="7148" max="7148" width="14.75" style="41" customWidth="1"/>
    <col min="7149" max="7158" width="14.625" style="41" customWidth="1"/>
    <col min="7159" max="7400" width="9.125" style="41" customWidth="1"/>
    <col min="7401" max="7401" width="53.625" style="41" customWidth="1"/>
    <col min="7402" max="7403" width="14.625" style="41" customWidth="1"/>
    <col min="7404" max="7404" width="14.75" style="41" customWidth="1"/>
    <col min="7405" max="7414" width="14.625" style="41" customWidth="1"/>
    <col min="7415" max="7656" width="9.125" style="41" customWidth="1"/>
    <col min="7657" max="7657" width="53.625" style="41" customWidth="1"/>
    <col min="7658" max="7659" width="14.625" style="41" customWidth="1"/>
    <col min="7660" max="7660" width="14.75" style="41" customWidth="1"/>
    <col min="7661" max="7670" width="14.625" style="41" customWidth="1"/>
    <col min="7671" max="7912" width="9.125" style="41" customWidth="1"/>
    <col min="7913" max="7913" width="53.625" style="41" customWidth="1"/>
    <col min="7914" max="7915" width="14.625" style="41" customWidth="1"/>
    <col min="7916" max="7916" width="14.75" style="41" customWidth="1"/>
    <col min="7917" max="7926" width="14.625" style="41" customWidth="1"/>
    <col min="7927" max="8168" width="9.125" style="41" customWidth="1"/>
    <col min="8169" max="8169" width="53.625" style="41" customWidth="1"/>
    <col min="8170" max="8171" width="14.625" style="41" customWidth="1"/>
    <col min="8172" max="8172" width="14.75" style="41" customWidth="1"/>
    <col min="8173" max="8182" width="14.625" style="41" customWidth="1"/>
    <col min="8183" max="8424" width="9.125" style="41" customWidth="1"/>
    <col min="8425" max="8425" width="53.625" style="41" customWidth="1"/>
    <col min="8426" max="8427" width="14.625" style="41" customWidth="1"/>
    <col min="8428" max="8428" width="14.75" style="41" customWidth="1"/>
    <col min="8429" max="8438" width="14.625" style="41" customWidth="1"/>
    <col min="8439" max="8680" width="9.125" style="41" customWidth="1"/>
    <col min="8681" max="8681" width="53.625" style="41" customWidth="1"/>
    <col min="8682" max="8683" width="14.625" style="41" customWidth="1"/>
    <col min="8684" max="8684" width="14.75" style="41" customWidth="1"/>
    <col min="8685" max="8694" width="14.625" style="41" customWidth="1"/>
    <col min="8695" max="8936" width="9.125" style="41" customWidth="1"/>
    <col min="8937" max="8937" width="53.625" style="41" customWidth="1"/>
    <col min="8938" max="8939" width="14.625" style="41" customWidth="1"/>
    <col min="8940" max="8940" width="14.75" style="41" customWidth="1"/>
    <col min="8941" max="8950" width="14.625" style="41" customWidth="1"/>
    <col min="8951" max="9192" width="9.125" style="41" customWidth="1"/>
    <col min="9193" max="9193" width="53.625" style="41" customWidth="1"/>
    <col min="9194" max="9195" width="14.625" style="41" customWidth="1"/>
    <col min="9196" max="9196" width="14.75" style="41" customWidth="1"/>
    <col min="9197" max="9206" width="14.625" style="41" customWidth="1"/>
    <col min="9207" max="9448" width="9.125" style="41" customWidth="1"/>
    <col min="9449" max="9449" width="53.625" style="41" customWidth="1"/>
    <col min="9450" max="9451" width="14.625" style="41" customWidth="1"/>
    <col min="9452" max="9452" width="14.75" style="41" customWidth="1"/>
    <col min="9453" max="9462" width="14.625" style="41" customWidth="1"/>
    <col min="9463" max="9704" width="9.125" style="41" customWidth="1"/>
    <col min="9705" max="9705" width="53.625" style="41" customWidth="1"/>
    <col min="9706" max="9707" width="14.625" style="41" customWidth="1"/>
    <col min="9708" max="9708" width="14.75" style="41" customWidth="1"/>
    <col min="9709" max="9718" width="14.625" style="41" customWidth="1"/>
    <col min="9719" max="9960" width="9.125" style="41" customWidth="1"/>
    <col min="9961" max="9961" width="53.625" style="41" customWidth="1"/>
    <col min="9962" max="9963" width="14.625" style="41" customWidth="1"/>
    <col min="9964" max="9964" width="14.75" style="41" customWidth="1"/>
    <col min="9965" max="9974" width="14.625" style="41" customWidth="1"/>
    <col min="9975" max="10216" width="9.125" style="41" customWidth="1"/>
    <col min="10217" max="10217" width="53.625" style="41" customWidth="1"/>
    <col min="10218" max="10219" width="14.625" style="41" customWidth="1"/>
    <col min="10220" max="10220" width="14.75" style="41" customWidth="1"/>
    <col min="10221" max="10230" width="14.625" style="41" customWidth="1"/>
    <col min="10231" max="10472" width="9.125" style="41" customWidth="1"/>
    <col min="10473" max="10473" width="53.625" style="41" customWidth="1"/>
    <col min="10474" max="10475" width="14.625" style="41" customWidth="1"/>
    <col min="10476" max="10476" width="14.75" style="41" customWidth="1"/>
    <col min="10477" max="10486" width="14.625" style="41" customWidth="1"/>
    <col min="10487" max="10728" width="9.125" style="41" customWidth="1"/>
    <col min="10729" max="10729" width="53.625" style="41" customWidth="1"/>
    <col min="10730" max="10731" width="14.625" style="41" customWidth="1"/>
    <col min="10732" max="10732" width="14.75" style="41" customWidth="1"/>
    <col min="10733" max="10742" width="14.625" style="41" customWidth="1"/>
    <col min="10743" max="10984" width="9.125" style="41" customWidth="1"/>
    <col min="10985" max="10985" width="53.625" style="41" customWidth="1"/>
    <col min="10986" max="10987" width="14.625" style="41" customWidth="1"/>
    <col min="10988" max="10988" width="14.75" style="41" customWidth="1"/>
    <col min="10989" max="10998" width="14.625" style="41" customWidth="1"/>
    <col min="10999" max="11240" width="9.125" style="41" customWidth="1"/>
    <col min="11241" max="11241" width="53.625" style="41" customWidth="1"/>
    <col min="11242" max="11243" width="14.625" style="41" customWidth="1"/>
    <col min="11244" max="11244" width="14.75" style="41" customWidth="1"/>
    <col min="11245" max="11254" width="14.625" style="41" customWidth="1"/>
    <col min="11255" max="11496" width="9.125" style="41" customWidth="1"/>
    <col min="11497" max="11497" width="53.625" style="41" customWidth="1"/>
    <col min="11498" max="11499" width="14.625" style="41" customWidth="1"/>
    <col min="11500" max="11500" width="14.75" style="41" customWidth="1"/>
    <col min="11501" max="11510" width="14.625" style="41" customWidth="1"/>
    <col min="11511" max="11752" width="9.125" style="41" customWidth="1"/>
    <col min="11753" max="11753" width="53.625" style="41" customWidth="1"/>
    <col min="11754" max="11755" width="14.625" style="41" customWidth="1"/>
    <col min="11756" max="11756" width="14.75" style="41" customWidth="1"/>
    <col min="11757" max="11766" width="14.625" style="41" customWidth="1"/>
    <col min="11767" max="12008" width="9.125" style="41" customWidth="1"/>
    <col min="12009" max="12009" width="53.625" style="41" customWidth="1"/>
    <col min="12010" max="12011" width="14.625" style="41" customWidth="1"/>
    <col min="12012" max="12012" width="14.75" style="41" customWidth="1"/>
    <col min="12013" max="12022" width="14.625" style="41" customWidth="1"/>
    <col min="12023" max="12264" width="9.125" style="41" customWidth="1"/>
    <col min="12265" max="12265" width="53.625" style="41" customWidth="1"/>
    <col min="12266" max="12267" width="14.625" style="41" customWidth="1"/>
    <col min="12268" max="12268" width="14.75" style="41" customWidth="1"/>
    <col min="12269" max="12278" width="14.625" style="41" customWidth="1"/>
    <col min="12279" max="12520" width="9.125" style="41" customWidth="1"/>
    <col min="12521" max="12521" width="53.625" style="41" customWidth="1"/>
    <col min="12522" max="12523" width="14.625" style="41" customWidth="1"/>
    <col min="12524" max="12524" width="14.75" style="41" customWidth="1"/>
    <col min="12525" max="12534" width="14.625" style="41" customWidth="1"/>
    <col min="12535" max="12776" width="9.125" style="41" customWidth="1"/>
    <col min="12777" max="12777" width="53.625" style="41" customWidth="1"/>
    <col min="12778" max="12779" width="14.625" style="41" customWidth="1"/>
    <col min="12780" max="12780" width="14.75" style="41" customWidth="1"/>
    <col min="12781" max="12790" width="14.625" style="41" customWidth="1"/>
    <col min="12791" max="13032" width="9.125" style="41" customWidth="1"/>
    <col min="13033" max="13033" width="53.625" style="41" customWidth="1"/>
    <col min="13034" max="13035" width="14.625" style="41" customWidth="1"/>
    <col min="13036" max="13036" width="14.75" style="41" customWidth="1"/>
    <col min="13037" max="13046" width="14.625" style="41" customWidth="1"/>
    <col min="13047" max="13288" width="9.125" style="41" customWidth="1"/>
    <col min="13289" max="13289" width="53.625" style="41" customWidth="1"/>
    <col min="13290" max="13291" width="14.625" style="41" customWidth="1"/>
    <col min="13292" max="13292" width="14.75" style="41" customWidth="1"/>
    <col min="13293" max="13302" width="14.625" style="41" customWidth="1"/>
    <col min="13303" max="13544" width="9.125" style="41" customWidth="1"/>
    <col min="13545" max="13545" width="53.625" style="41" customWidth="1"/>
    <col min="13546" max="13547" width="14.625" style="41" customWidth="1"/>
    <col min="13548" max="13548" width="14.75" style="41" customWidth="1"/>
    <col min="13549" max="13558" width="14.625" style="41" customWidth="1"/>
    <col min="13559" max="13800" width="9.125" style="41" customWidth="1"/>
    <col min="13801" max="13801" width="53.625" style="41" customWidth="1"/>
    <col min="13802" max="13803" width="14.625" style="41" customWidth="1"/>
    <col min="13804" max="13804" width="14.75" style="41" customWidth="1"/>
    <col min="13805" max="13814" width="14.625" style="41" customWidth="1"/>
    <col min="13815" max="14056" width="9.125" style="41" customWidth="1"/>
    <col min="14057" max="14057" width="53.625" style="41" customWidth="1"/>
    <col min="14058" max="14059" width="14.625" style="41" customWidth="1"/>
    <col min="14060" max="14060" width="14.75" style="41" customWidth="1"/>
    <col min="14061" max="14070" width="14.625" style="41" customWidth="1"/>
    <col min="14071" max="14312" width="9.125" style="41" customWidth="1"/>
    <col min="14313" max="14313" width="53.625" style="41" customWidth="1"/>
    <col min="14314" max="14315" width="14.625" style="41" customWidth="1"/>
    <col min="14316" max="14316" width="14.75" style="41" customWidth="1"/>
    <col min="14317" max="14326" width="14.625" style="41" customWidth="1"/>
    <col min="14327" max="14568" width="9.125" style="41" customWidth="1"/>
    <col min="14569" max="14569" width="53.625" style="41" customWidth="1"/>
    <col min="14570" max="14571" width="14.625" style="41" customWidth="1"/>
    <col min="14572" max="14572" width="14.75" style="41" customWidth="1"/>
    <col min="14573" max="14582" width="14.625" style="41" customWidth="1"/>
    <col min="14583" max="14824" width="9.125" style="41" customWidth="1"/>
    <col min="14825" max="14825" width="53.625" style="41" customWidth="1"/>
    <col min="14826" max="14827" width="14.625" style="41" customWidth="1"/>
    <col min="14828" max="14828" width="14.75" style="41" customWidth="1"/>
    <col min="14829" max="14838" width="14.625" style="41" customWidth="1"/>
    <col min="14839" max="15080" width="9.125" style="41" customWidth="1"/>
    <col min="15081" max="15081" width="53.625" style="41" customWidth="1"/>
    <col min="15082" max="15083" width="14.625" style="41" customWidth="1"/>
    <col min="15084" max="15084" width="14.75" style="41" customWidth="1"/>
    <col min="15085" max="15094" width="14.625" style="41" customWidth="1"/>
    <col min="15095" max="15336" width="9.125" style="41" customWidth="1"/>
    <col min="15337" max="15337" width="53.625" style="41" customWidth="1"/>
    <col min="15338" max="15339" width="14.625" style="41" customWidth="1"/>
    <col min="15340" max="15340" width="14.75" style="41" customWidth="1"/>
    <col min="15341" max="15350" width="14.625" style="41" customWidth="1"/>
    <col min="15351" max="15592" width="9.125" style="41" customWidth="1"/>
    <col min="15593" max="15593" width="53.625" style="41" customWidth="1"/>
    <col min="15594" max="15595" width="14.625" style="41" customWidth="1"/>
    <col min="15596" max="15596" width="14.75" style="41" customWidth="1"/>
    <col min="15597" max="15606" width="14.625" style="41" customWidth="1"/>
    <col min="15607" max="15848" width="9.125" style="41" customWidth="1"/>
    <col min="15849" max="15849" width="53.625" style="41" customWidth="1"/>
    <col min="15850" max="15851" width="14.625" style="41" customWidth="1"/>
    <col min="15852" max="15852" width="14.75" style="41" customWidth="1"/>
    <col min="15853" max="15862" width="14.625" style="41" customWidth="1"/>
    <col min="15863" max="16104" width="9.125" style="41" customWidth="1"/>
    <col min="16105" max="16105" width="53.625" style="41" customWidth="1"/>
    <col min="16106" max="16107" width="14.625" style="41" customWidth="1"/>
    <col min="16108" max="16108" width="14.75" style="41" customWidth="1"/>
    <col min="16109" max="16118" width="14.625" style="41" customWidth="1"/>
    <col min="16119" max="16359" width="9.125" style="41" customWidth="1"/>
    <col min="16360" max="16363" width="9.125" style="41"/>
    <col min="16364" max="16384" width="9.125" style="51"/>
  </cols>
  <sheetData>
    <row r="1" s="39" customFormat="1" ht="38" customHeight="1" spans="1:3">
      <c r="A1" s="22" t="s">
        <v>78</v>
      </c>
      <c r="B1" s="22"/>
      <c r="C1" s="22"/>
    </row>
    <row r="2" s="49" customFormat="1" ht="22" customHeight="1" spans="1:3">
      <c r="A2" s="52"/>
      <c r="B2" s="52"/>
      <c r="C2" s="43" t="s">
        <v>1</v>
      </c>
    </row>
    <row r="3" s="49" customFormat="1" ht="36" customHeight="1" spans="1:3">
      <c r="A3" s="32" t="s">
        <v>2</v>
      </c>
      <c r="B3" s="32" t="s">
        <v>3</v>
      </c>
      <c r="C3" s="32" t="s">
        <v>4</v>
      </c>
    </row>
    <row r="4" s="50" customFormat="1" ht="36" customHeight="1" spans="1:3">
      <c r="A4" s="53" t="s">
        <v>79</v>
      </c>
      <c r="B4" s="54">
        <f>SUM(B5:B20)</f>
        <v>150000.4</v>
      </c>
      <c r="C4" s="55">
        <v>160000</v>
      </c>
    </row>
    <row r="5" s="49" customFormat="1" ht="36" customHeight="1" spans="1:3">
      <c r="A5" s="56" t="s">
        <v>80</v>
      </c>
      <c r="B5" s="34">
        <v>3250.4</v>
      </c>
      <c r="C5" s="34">
        <v>3250.4</v>
      </c>
    </row>
    <row r="6" s="49" customFormat="1" ht="36" customHeight="1" spans="1:3">
      <c r="A6" s="56" t="s">
        <v>81</v>
      </c>
      <c r="B6" s="34">
        <v>93</v>
      </c>
      <c r="C6" s="34">
        <v>93</v>
      </c>
    </row>
    <row r="7" s="49" customFormat="1" ht="36" customHeight="1" spans="1:3">
      <c r="A7" s="56" t="s">
        <v>82</v>
      </c>
      <c r="B7" s="34">
        <v>146346</v>
      </c>
      <c r="C7" s="48">
        <v>155844.6</v>
      </c>
    </row>
    <row r="8" s="49" customFormat="1" ht="36" customHeight="1" spans="1:3">
      <c r="A8" s="56" t="s">
        <v>83</v>
      </c>
      <c r="B8" s="34"/>
      <c r="C8" s="48"/>
    </row>
    <row r="9" s="49" customFormat="1" ht="36" customHeight="1" spans="1:3">
      <c r="A9" s="56" t="s">
        <v>84</v>
      </c>
      <c r="B9" s="34"/>
      <c r="C9" s="48"/>
    </row>
    <row r="10" s="49" customFormat="1" ht="36" customHeight="1" spans="1:3">
      <c r="A10" s="56" t="s">
        <v>85</v>
      </c>
      <c r="B10" s="34">
        <v>311</v>
      </c>
      <c r="C10" s="48">
        <v>612</v>
      </c>
    </row>
    <row r="11" s="49" customFormat="1" ht="36" customHeight="1" spans="1:3">
      <c r="A11" s="56" t="s">
        <v>86</v>
      </c>
      <c r="B11" s="34"/>
      <c r="C11" s="34">
        <v>200</v>
      </c>
    </row>
    <row r="12" s="49" customFormat="1" ht="36" customHeight="1" spans="1:3">
      <c r="A12" s="56" t="s">
        <v>87</v>
      </c>
      <c r="B12" s="34"/>
      <c r="C12" s="57"/>
    </row>
    <row r="13" s="49" customFormat="1" ht="36" customHeight="1" spans="1:3">
      <c r="A13" s="56" t="s">
        <v>88</v>
      </c>
      <c r="B13" s="34"/>
      <c r="C13" s="57"/>
    </row>
    <row r="14" s="49" customFormat="1" ht="36" customHeight="1" spans="1:3">
      <c r="A14" s="56" t="s">
        <v>89</v>
      </c>
      <c r="B14" s="34"/>
      <c r="C14" s="57"/>
    </row>
    <row r="15" s="49" customFormat="1" ht="36" customHeight="1" spans="1:3">
      <c r="A15" s="56" t="s">
        <v>90</v>
      </c>
      <c r="B15" s="34"/>
      <c r="C15" s="57"/>
    </row>
    <row r="16" s="49" customFormat="1" ht="36" customHeight="1" spans="1:3">
      <c r="A16" s="56" t="s">
        <v>91</v>
      </c>
      <c r="B16" s="34"/>
      <c r="C16" s="57"/>
    </row>
    <row r="17" s="49" customFormat="1" ht="36" customHeight="1" spans="1:3">
      <c r="A17" s="56" t="s">
        <v>92</v>
      </c>
      <c r="B17" s="34"/>
      <c r="C17" s="57"/>
    </row>
    <row r="18" s="49" customFormat="1" ht="36" customHeight="1" spans="1:3">
      <c r="A18" s="56" t="s">
        <v>93</v>
      </c>
      <c r="B18" s="34"/>
      <c r="C18" s="57"/>
    </row>
    <row r="19" s="49" customFormat="1" ht="36" customHeight="1" spans="1:3">
      <c r="A19" s="56" t="s">
        <v>94</v>
      </c>
      <c r="B19" s="34"/>
      <c r="C19" s="57"/>
    </row>
    <row r="20" s="49" customFormat="1" ht="36" customHeight="1" spans="1:3">
      <c r="A20" s="56" t="s">
        <v>95</v>
      </c>
      <c r="B20" s="34"/>
      <c r="C20" s="57"/>
    </row>
    <row r="21" s="49" customFormat="1" spans="1:3">
      <c r="A21" s="11"/>
      <c r="B21" s="11"/>
      <c r="C21" s="11"/>
    </row>
    <row r="22" s="49" customFormat="1" spans="1:3">
      <c r="A22" s="11"/>
      <c r="B22" s="11"/>
      <c r="C22" s="11"/>
    </row>
  </sheetData>
  <mergeCells count="1">
    <mergeCell ref="A1:C1"/>
  </mergeCells>
  <pageMargins left="0.7" right="0.7" top="1.25972222222222" bottom="0.236111111111111" header="0.3" footer="0.3"/>
  <pageSetup paperSize="9" scale="81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7"/>
  <sheetViews>
    <sheetView showZeros="0" workbookViewId="0">
      <selection activeCell="B14" sqref="B14"/>
    </sheetView>
  </sheetViews>
  <sheetFormatPr defaultColWidth="9.125" defaultRowHeight="14.25"/>
  <cols>
    <col min="1" max="1" width="7.5" style="39" customWidth="1"/>
    <col min="2" max="2" width="48.625" style="39" customWidth="1"/>
    <col min="3" max="5" width="9.125" style="39" customWidth="1"/>
    <col min="6" max="6" width="9.125" style="40" customWidth="1"/>
    <col min="7" max="14" width="9.125" style="39" customWidth="1"/>
    <col min="15" max="253" width="9.125" style="41" customWidth="1"/>
    <col min="254" max="254" width="53.625" style="41" customWidth="1"/>
    <col min="255" max="256" width="14.625" style="41" customWidth="1"/>
    <col min="257" max="257" width="14.75" style="41" customWidth="1"/>
    <col min="258" max="267" width="14.625" style="41" customWidth="1"/>
    <col min="268" max="509" width="9.125" style="41" customWidth="1"/>
    <col min="510" max="510" width="53.625" style="41" customWidth="1"/>
    <col min="511" max="512" width="14.625" style="41" customWidth="1"/>
    <col min="513" max="513" width="14.75" style="41" customWidth="1"/>
    <col min="514" max="523" width="14.625" style="41" customWidth="1"/>
    <col min="524" max="765" width="9.125" style="41" customWidth="1"/>
    <col min="766" max="766" width="53.625" style="41" customWidth="1"/>
    <col min="767" max="768" width="14.625" style="41" customWidth="1"/>
    <col min="769" max="769" width="14.75" style="41" customWidth="1"/>
    <col min="770" max="779" width="14.625" style="41" customWidth="1"/>
    <col min="780" max="1021" width="9.125" style="41" customWidth="1"/>
    <col min="1022" max="1022" width="53.625" style="41" customWidth="1"/>
    <col min="1023" max="1024" width="14.625" style="41" customWidth="1"/>
    <col min="1025" max="1025" width="14.75" style="41" customWidth="1"/>
    <col min="1026" max="1035" width="14.625" style="41" customWidth="1"/>
    <col min="1036" max="1277" width="9.125" style="41" customWidth="1"/>
    <col min="1278" max="1278" width="53.625" style="41" customWidth="1"/>
    <col min="1279" max="1280" width="14.625" style="41" customWidth="1"/>
    <col min="1281" max="1281" width="14.75" style="41" customWidth="1"/>
    <col min="1282" max="1291" width="14.625" style="41" customWidth="1"/>
    <col min="1292" max="1533" width="9.125" style="41" customWidth="1"/>
    <col min="1534" max="1534" width="53.625" style="41" customWidth="1"/>
    <col min="1535" max="1536" width="14.625" style="41" customWidth="1"/>
    <col min="1537" max="1537" width="14.75" style="41" customWidth="1"/>
    <col min="1538" max="1547" width="14.625" style="41" customWidth="1"/>
    <col min="1548" max="1789" width="9.125" style="41" customWidth="1"/>
    <col min="1790" max="1790" width="53.625" style="41" customWidth="1"/>
    <col min="1791" max="1792" width="14.625" style="41" customWidth="1"/>
    <col min="1793" max="1793" width="14.75" style="41" customWidth="1"/>
    <col min="1794" max="1803" width="14.625" style="41" customWidth="1"/>
    <col min="1804" max="2045" width="9.125" style="41" customWidth="1"/>
    <col min="2046" max="2046" width="53.625" style="41" customWidth="1"/>
    <col min="2047" max="2048" width="14.625" style="41" customWidth="1"/>
    <col min="2049" max="2049" width="14.75" style="41" customWidth="1"/>
    <col min="2050" max="2059" width="14.625" style="41" customWidth="1"/>
    <col min="2060" max="2301" width="9.125" style="41" customWidth="1"/>
    <col min="2302" max="2302" width="53.625" style="41" customWidth="1"/>
    <col min="2303" max="2304" width="14.625" style="41" customWidth="1"/>
    <col min="2305" max="2305" width="14.75" style="41" customWidth="1"/>
    <col min="2306" max="2315" width="14.625" style="41" customWidth="1"/>
    <col min="2316" max="2557" width="9.125" style="41" customWidth="1"/>
    <col min="2558" max="2558" width="53.625" style="41" customWidth="1"/>
    <col min="2559" max="2560" width="14.625" style="41" customWidth="1"/>
    <col min="2561" max="2561" width="14.75" style="41" customWidth="1"/>
    <col min="2562" max="2571" width="14.625" style="41" customWidth="1"/>
    <col min="2572" max="2813" width="9.125" style="41" customWidth="1"/>
    <col min="2814" max="2814" width="53.625" style="41" customWidth="1"/>
    <col min="2815" max="2816" width="14.625" style="41" customWidth="1"/>
    <col min="2817" max="2817" width="14.75" style="41" customWidth="1"/>
    <col min="2818" max="2827" width="14.625" style="41" customWidth="1"/>
    <col min="2828" max="3069" width="9.125" style="41" customWidth="1"/>
    <col min="3070" max="3070" width="53.625" style="41" customWidth="1"/>
    <col min="3071" max="3072" width="14.625" style="41" customWidth="1"/>
    <col min="3073" max="3073" width="14.75" style="41" customWidth="1"/>
    <col min="3074" max="3083" width="14.625" style="41" customWidth="1"/>
    <col min="3084" max="3325" width="9.125" style="41" customWidth="1"/>
    <col min="3326" max="3326" width="53.625" style="41" customWidth="1"/>
    <col min="3327" max="3328" width="14.625" style="41" customWidth="1"/>
    <col min="3329" max="3329" width="14.75" style="41" customWidth="1"/>
    <col min="3330" max="3339" width="14.625" style="41" customWidth="1"/>
    <col min="3340" max="3581" width="9.125" style="41" customWidth="1"/>
    <col min="3582" max="3582" width="53.625" style="41" customWidth="1"/>
    <col min="3583" max="3584" width="14.625" style="41" customWidth="1"/>
    <col min="3585" max="3585" width="14.75" style="41" customWidth="1"/>
    <col min="3586" max="3595" width="14.625" style="41" customWidth="1"/>
    <col min="3596" max="3837" width="9.125" style="41" customWidth="1"/>
    <col min="3838" max="3838" width="53.625" style="41" customWidth="1"/>
    <col min="3839" max="3840" width="14.625" style="41" customWidth="1"/>
    <col min="3841" max="3841" width="14.75" style="41" customWidth="1"/>
    <col min="3842" max="3851" width="14.625" style="41" customWidth="1"/>
    <col min="3852" max="4093" width="9.125" style="41" customWidth="1"/>
    <col min="4094" max="4094" width="53.625" style="41" customWidth="1"/>
    <col min="4095" max="4096" width="14.625" style="41" customWidth="1"/>
    <col min="4097" max="4097" width="14.75" style="41" customWidth="1"/>
    <col min="4098" max="4107" width="14.625" style="41" customWidth="1"/>
    <col min="4108" max="4349" width="9.125" style="41" customWidth="1"/>
    <col min="4350" max="4350" width="53.625" style="41" customWidth="1"/>
    <col min="4351" max="4352" width="14.625" style="41" customWidth="1"/>
    <col min="4353" max="4353" width="14.75" style="41" customWidth="1"/>
    <col min="4354" max="4363" width="14.625" style="41" customWidth="1"/>
    <col min="4364" max="4605" width="9.125" style="41" customWidth="1"/>
    <col min="4606" max="4606" width="53.625" style="41" customWidth="1"/>
    <col min="4607" max="4608" width="14.625" style="41" customWidth="1"/>
    <col min="4609" max="4609" width="14.75" style="41" customWidth="1"/>
    <col min="4610" max="4619" width="14.625" style="41" customWidth="1"/>
    <col min="4620" max="4861" width="9.125" style="41" customWidth="1"/>
    <col min="4862" max="4862" width="53.625" style="41" customWidth="1"/>
    <col min="4863" max="4864" width="14.625" style="41" customWidth="1"/>
    <col min="4865" max="4865" width="14.75" style="41" customWidth="1"/>
    <col min="4866" max="4875" width="14.625" style="41" customWidth="1"/>
    <col min="4876" max="5117" width="9.125" style="41" customWidth="1"/>
    <col min="5118" max="5118" width="53.625" style="41" customWidth="1"/>
    <col min="5119" max="5120" width="14.625" style="41" customWidth="1"/>
    <col min="5121" max="5121" width="14.75" style="41" customWidth="1"/>
    <col min="5122" max="5131" width="14.625" style="41" customWidth="1"/>
    <col min="5132" max="5373" width="9.125" style="41" customWidth="1"/>
    <col min="5374" max="5374" width="53.625" style="41" customWidth="1"/>
    <col min="5375" max="5376" width="14.625" style="41" customWidth="1"/>
    <col min="5377" max="5377" width="14.75" style="41" customWidth="1"/>
    <col min="5378" max="5387" width="14.625" style="41" customWidth="1"/>
    <col min="5388" max="5629" width="9.125" style="41" customWidth="1"/>
    <col min="5630" max="5630" width="53.625" style="41" customWidth="1"/>
    <col min="5631" max="5632" width="14.625" style="41" customWidth="1"/>
    <col min="5633" max="5633" width="14.75" style="41" customWidth="1"/>
    <col min="5634" max="5643" width="14.625" style="41" customWidth="1"/>
    <col min="5644" max="5885" width="9.125" style="41" customWidth="1"/>
    <col min="5886" max="5886" width="53.625" style="41" customWidth="1"/>
    <col min="5887" max="5888" width="14.625" style="41" customWidth="1"/>
    <col min="5889" max="5889" width="14.75" style="41" customWidth="1"/>
    <col min="5890" max="5899" width="14.625" style="41" customWidth="1"/>
    <col min="5900" max="6141" width="9.125" style="41" customWidth="1"/>
    <col min="6142" max="6142" width="53.625" style="41" customWidth="1"/>
    <col min="6143" max="6144" width="14.625" style="41" customWidth="1"/>
    <col min="6145" max="6145" width="14.75" style="41" customWidth="1"/>
    <col min="6146" max="6155" width="14.625" style="41" customWidth="1"/>
    <col min="6156" max="6397" width="9.125" style="41" customWidth="1"/>
    <col min="6398" max="6398" width="53.625" style="41" customWidth="1"/>
    <col min="6399" max="6400" width="14.625" style="41" customWidth="1"/>
    <col min="6401" max="6401" width="14.75" style="41" customWidth="1"/>
    <col min="6402" max="6411" width="14.625" style="41" customWidth="1"/>
    <col min="6412" max="6653" width="9.125" style="41" customWidth="1"/>
    <col min="6654" max="6654" width="53.625" style="41" customWidth="1"/>
    <col min="6655" max="6656" width="14.625" style="41" customWidth="1"/>
    <col min="6657" max="6657" width="14.75" style="41" customWidth="1"/>
    <col min="6658" max="6667" width="14.625" style="41" customWidth="1"/>
    <col min="6668" max="6909" width="9.125" style="41" customWidth="1"/>
    <col min="6910" max="6910" width="53.625" style="41" customWidth="1"/>
    <col min="6911" max="6912" width="14.625" style="41" customWidth="1"/>
    <col min="6913" max="6913" width="14.75" style="41" customWidth="1"/>
    <col min="6914" max="6923" width="14.625" style="41" customWidth="1"/>
    <col min="6924" max="7165" width="9.125" style="41" customWidth="1"/>
    <col min="7166" max="7166" width="53.625" style="41" customWidth="1"/>
    <col min="7167" max="7168" width="14.625" style="41" customWidth="1"/>
    <col min="7169" max="7169" width="14.75" style="41" customWidth="1"/>
    <col min="7170" max="7179" width="14.625" style="41" customWidth="1"/>
    <col min="7180" max="7421" width="9.125" style="41" customWidth="1"/>
    <col min="7422" max="7422" width="53.625" style="41" customWidth="1"/>
    <col min="7423" max="7424" width="14.625" style="41" customWidth="1"/>
    <col min="7425" max="7425" width="14.75" style="41" customWidth="1"/>
    <col min="7426" max="7435" width="14.625" style="41" customWidth="1"/>
    <col min="7436" max="7677" width="9.125" style="41" customWidth="1"/>
    <col min="7678" max="7678" width="53.625" style="41" customWidth="1"/>
    <col min="7679" max="7680" width="14.625" style="41" customWidth="1"/>
    <col min="7681" max="7681" width="14.75" style="41" customWidth="1"/>
    <col min="7682" max="7691" width="14.625" style="41" customWidth="1"/>
    <col min="7692" max="7933" width="9.125" style="41" customWidth="1"/>
    <col min="7934" max="7934" width="53.625" style="41" customWidth="1"/>
    <col min="7935" max="7936" width="14.625" style="41" customWidth="1"/>
    <col min="7937" max="7937" width="14.75" style="41" customWidth="1"/>
    <col min="7938" max="7947" width="14.625" style="41" customWidth="1"/>
    <col min="7948" max="8189" width="9.125" style="41" customWidth="1"/>
    <col min="8190" max="8190" width="53.625" style="41" customWidth="1"/>
    <col min="8191" max="8192" width="14.625" style="41" customWidth="1"/>
    <col min="8193" max="8193" width="14.75" style="41" customWidth="1"/>
    <col min="8194" max="8203" width="14.625" style="41" customWidth="1"/>
    <col min="8204" max="8445" width="9.125" style="41" customWidth="1"/>
    <col min="8446" max="8446" width="53.625" style="41" customWidth="1"/>
    <col min="8447" max="8448" width="14.625" style="41" customWidth="1"/>
    <col min="8449" max="8449" width="14.75" style="41" customWidth="1"/>
    <col min="8450" max="8459" width="14.625" style="41" customWidth="1"/>
    <col min="8460" max="8701" width="9.125" style="41" customWidth="1"/>
    <col min="8702" max="8702" width="53.625" style="41" customWidth="1"/>
    <col min="8703" max="8704" width="14.625" style="41" customWidth="1"/>
    <col min="8705" max="8705" width="14.75" style="41" customWidth="1"/>
    <col min="8706" max="8715" width="14.625" style="41" customWidth="1"/>
    <col min="8716" max="8957" width="9.125" style="41" customWidth="1"/>
    <col min="8958" max="8958" width="53.625" style="41" customWidth="1"/>
    <col min="8959" max="8960" width="14.625" style="41" customWidth="1"/>
    <col min="8961" max="8961" width="14.75" style="41" customWidth="1"/>
    <col min="8962" max="8971" width="14.625" style="41" customWidth="1"/>
    <col min="8972" max="9213" width="9.125" style="41" customWidth="1"/>
    <col min="9214" max="9214" width="53.625" style="41" customWidth="1"/>
    <col min="9215" max="9216" width="14.625" style="41" customWidth="1"/>
    <col min="9217" max="9217" width="14.75" style="41" customWidth="1"/>
    <col min="9218" max="9227" width="14.625" style="41" customWidth="1"/>
    <col min="9228" max="9469" width="9.125" style="41" customWidth="1"/>
    <col min="9470" max="9470" width="53.625" style="41" customWidth="1"/>
    <col min="9471" max="9472" width="14.625" style="41" customWidth="1"/>
    <col min="9473" max="9473" width="14.75" style="41" customWidth="1"/>
    <col min="9474" max="9483" width="14.625" style="41" customWidth="1"/>
    <col min="9484" max="9725" width="9.125" style="41" customWidth="1"/>
    <col min="9726" max="9726" width="53.625" style="41" customWidth="1"/>
    <col min="9727" max="9728" width="14.625" style="41" customWidth="1"/>
    <col min="9729" max="9729" width="14.75" style="41" customWidth="1"/>
    <col min="9730" max="9739" width="14.625" style="41" customWidth="1"/>
    <col min="9740" max="9981" width="9.125" style="41" customWidth="1"/>
    <col min="9982" max="9982" width="53.625" style="41" customWidth="1"/>
    <col min="9983" max="9984" width="14.625" style="41" customWidth="1"/>
    <col min="9985" max="9985" width="14.75" style="41" customWidth="1"/>
    <col min="9986" max="9995" width="14.625" style="41" customWidth="1"/>
    <col min="9996" max="10237" width="9.125" style="41" customWidth="1"/>
    <col min="10238" max="10238" width="53.625" style="41" customWidth="1"/>
    <col min="10239" max="10240" width="14.625" style="41" customWidth="1"/>
    <col min="10241" max="10241" width="14.75" style="41" customWidth="1"/>
    <col min="10242" max="10251" width="14.625" style="41" customWidth="1"/>
    <col min="10252" max="10493" width="9.125" style="41" customWidth="1"/>
    <col min="10494" max="10494" width="53.625" style="41" customWidth="1"/>
    <col min="10495" max="10496" width="14.625" style="41" customWidth="1"/>
    <col min="10497" max="10497" width="14.75" style="41" customWidth="1"/>
    <col min="10498" max="10507" width="14.625" style="41" customWidth="1"/>
    <col min="10508" max="10749" width="9.125" style="41" customWidth="1"/>
    <col min="10750" max="10750" width="53.625" style="41" customWidth="1"/>
    <col min="10751" max="10752" width="14.625" style="41" customWidth="1"/>
    <col min="10753" max="10753" width="14.75" style="41" customWidth="1"/>
    <col min="10754" max="10763" width="14.625" style="41" customWidth="1"/>
    <col min="10764" max="11005" width="9.125" style="41" customWidth="1"/>
    <col min="11006" max="11006" width="53.625" style="41" customWidth="1"/>
    <col min="11007" max="11008" width="14.625" style="41" customWidth="1"/>
    <col min="11009" max="11009" width="14.75" style="41" customWidth="1"/>
    <col min="11010" max="11019" width="14.625" style="41" customWidth="1"/>
    <col min="11020" max="11261" width="9.125" style="41" customWidth="1"/>
    <col min="11262" max="11262" width="53.625" style="41" customWidth="1"/>
    <col min="11263" max="11264" width="14.625" style="41" customWidth="1"/>
    <col min="11265" max="11265" width="14.75" style="41" customWidth="1"/>
    <col min="11266" max="11275" width="14.625" style="41" customWidth="1"/>
    <col min="11276" max="11517" width="9.125" style="41" customWidth="1"/>
    <col min="11518" max="11518" width="53.625" style="41" customWidth="1"/>
    <col min="11519" max="11520" width="14.625" style="41" customWidth="1"/>
    <col min="11521" max="11521" width="14.75" style="41" customWidth="1"/>
    <col min="11522" max="11531" width="14.625" style="41" customWidth="1"/>
    <col min="11532" max="11773" width="9.125" style="41" customWidth="1"/>
    <col min="11774" max="11774" width="53.625" style="41" customWidth="1"/>
    <col min="11775" max="11776" width="14.625" style="41" customWidth="1"/>
    <col min="11777" max="11777" width="14.75" style="41" customWidth="1"/>
    <col min="11778" max="11787" width="14.625" style="41" customWidth="1"/>
    <col min="11788" max="12029" width="9.125" style="41" customWidth="1"/>
    <col min="12030" max="12030" width="53.625" style="41" customWidth="1"/>
    <col min="12031" max="12032" width="14.625" style="41" customWidth="1"/>
    <col min="12033" max="12033" width="14.75" style="41" customWidth="1"/>
    <col min="12034" max="12043" width="14.625" style="41" customWidth="1"/>
    <col min="12044" max="12285" width="9.125" style="41" customWidth="1"/>
    <col min="12286" max="12286" width="53.625" style="41" customWidth="1"/>
    <col min="12287" max="12288" width="14.625" style="41" customWidth="1"/>
    <col min="12289" max="12289" width="14.75" style="41" customWidth="1"/>
    <col min="12290" max="12299" width="14.625" style="41" customWidth="1"/>
    <col min="12300" max="12541" width="9.125" style="41" customWidth="1"/>
    <col min="12542" max="12542" width="53.625" style="41" customWidth="1"/>
    <col min="12543" max="12544" width="14.625" style="41" customWidth="1"/>
    <col min="12545" max="12545" width="14.75" style="41" customWidth="1"/>
    <col min="12546" max="12555" width="14.625" style="41" customWidth="1"/>
    <col min="12556" max="12797" width="9.125" style="41" customWidth="1"/>
    <col min="12798" max="12798" width="53.625" style="41" customWidth="1"/>
    <col min="12799" max="12800" width="14.625" style="41" customWidth="1"/>
    <col min="12801" max="12801" width="14.75" style="41" customWidth="1"/>
    <col min="12802" max="12811" width="14.625" style="41" customWidth="1"/>
    <col min="12812" max="13053" width="9.125" style="41" customWidth="1"/>
    <col min="13054" max="13054" width="53.625" style="41" customWidth="1"/>
    <col min="13055" max="13056" width="14.625" style="41" customWidth="1"/>
    <col min="13057" max="13057" width="14.75" style="41" customWidth="1"/>
    <col min="13058" max="13067" width="14.625" style="41" customWidth="1"/>
    <col min="13068" max="13309" width="9.125" style="41" customWidth="1"/>
    <col min="13310" max="13310" width="53.625" style="41" customWidth="1"/>
    <col min="13311" max="13312" width="14.625" style="41" customWidth="1"/>
    <col min="13313" max="13313" width="14.75" style="41" customWidth="1"/>
    <col min="13314" max="13323" width="14.625" style="41" customWidth="1"/>
    <col min="13324" max="13565" width="9.125" style="41" customWidth="1"/>
    <col min="13566" max="13566" width="53.625" style="41" customWidth="1"/>
    <col min="13567" max="13568" width="14.625" style="41" customWidth="1"/>
    <col min="13569" max="13569" width="14.75" style="41" customWidth="1"/>
    <col min="13570" max="13579" width="14.625" style="41" customWidth="1"/>
    <col min="13580" max="13821" width="9.125" style="41" customWidth="1"/>
    <col min="13822" max="13822" width="53.625" style="41" customWidth="1"/>
    <col min="13823" max="13824" width="14.625" style="41" customWidth="1"/>
    <col min="13825" max="13825" width="14.75" style="41" customWidth="1"/>
    <col min="13826" max="13835" width="14.625" style="41" customWidth="1"/>
    <col min="13836" max="14077" width="9.125" style="41" customWidth="1"/>
    <col min="14078" max="14078" width="53.625" style="41" customWidth="1"/>
    <col min="14079" max="14080" width="14.625" style="41" customWidth="1"/>
    <col min="14081" max="14081" width="14.75" style="41" customWidth="1"/>
    <col min="14082" max="14091" width="14.625" style="41" customWidth="1"/>
    <col min="14092" max="14333" width="9.125" style="41" customWidth="1"/>
    <col min="14334" max="14334" width="53.625" style="41" customWidth="1"/>
    <col min="14335" max="14336" width="14.625" style="41" customWidth="1"/>
    <col min="14337" max="14337" width="14.75" style="41" customWidth="1"/>
    <col min="14338" max="14347" width="14.625" style="41" customWidth="1"/>
    <col min="14348" max="14589" width="9.125" style="41" customWidth="1"/>
    <col min="14590" max="14590" width="53.625" style="41" customWidth="1"/>
    <col min="14591" max="14592" width="14.625" style="41" customWidth="1"/>
    <col min="14593" max="14593" width="14.75" style="41" customWidth="1"/>
    <col min="14594" max="14603" width="14.625" style="41" customWidth="1"/>
    <col min="14604" max="14845" width="9.125" style="41" customWidth="1"/>
    <col min="14846" max="14846" width="53.625" style="41" customWidth="1"/>
    <col min="14847" max="14848" width="14.625" style="41" customWidth="1"/>
    <col min="14849" max="14849" width="14.75" style="41" customWidth="1"/>
    <col min="14850" max="14859" width="14.625" style="41" customWidth="1"/>
    <col min="14860" max="15101" width="9.125" style="41" customWidth="1"/>
    <col min="15102" max="15102" width="53.625" style="41" customWidth="1"/>
    <col min="15103" max="15104" width="14.625" style="41" customWidth="1"/>
    <col min="15105" max="15105" width="14.75" style="41" customWidth="1"/>
    <col min="15106" max="15115" width="14.625" style="41" customWidth="1"/>
    <col min="15116" max="15357" width="9.125" style="41" customWidth="1"/>
    <col min="15358" max="15358" width="53.625" style="41" customWidth="1"/>
    <col min="15359" max="15360" width="14.625" style="41" customWidth="1"/>
    <col min="15361" max="15361" width="14.75" style="41" customWidth="1"/>
    <col min="15362" max="15371" width="14.625" style="41" customWidth="1"/>
    <col min="15372" max="15613" width="9.125" style="41" customWidth="1"/>
    <col min="15614" max="15614" width="53.625" style="41" customWidth="1"/>
    <col min="15615" max="15616" width="14.625" style="41" customWidth="1"/>
    <col min="15617" max="15617" width="14.75" style="41" customWidth="1"/>
    <col min="15618" max="15627" width="14.625" style="41" customWidth="1"/>
    <col min="15628" max="15869" width="9.125" style="41" customWidth="1"/>
    <col min="15870" max="15870" width="53.625" style="41" customWidth="1"/>
    <col min="15871" max="15872" width="14.625" style="41" customWidth="1"/>
    <col min="15873" max="15873" width="14.75" style="41" customWidth="1"/>
    <col min="15874" max="15883" width="14.625" style="41" customWidth="1"/>
    <col min="15884" max="16125" width="9.125" style="41" customWidth="1"/>
    <col min="16126" max="16126" width="53.625" style="41" customWidth="1"/>
    <col min="16127" max="16128" width="14.625" style="41" customWidth="1"/>
    <col min="16129" max="16129" width="14.75" style="41" customWidth="1"/>
    <col min="16130" max="16139" width="14.625" style="41" customWidth="1"/>
    <col min="16140" max="16380" width="9.125" style="41" customWidth="1"/>
    <col min="16381" max="16384" width="9.125" style="41"/>
  </cols>
  <sheetData>
    <row r="1" s="39" customFormat="1" ht="27" spans="1:14">
      <c r="A1" s="22" t="s">
        <v>78</v>
      </c>
      <c r="B1" s="22"/>
      <c r="C1" s="22"/>
      <c r="D1" s="22"/>
      <c r="E1" s="22"/>
      <c r="F1" s="42"/>
      <c r="G1" s="22"/>
      <c r="H1" s="22"/>
      <c r="I1" s="22"/>
      <c r="J1" s="22"/>
      <c r="K1" s="22"/>
      <c r="L1" s="22"/>
      <c r="M1" s="22"/>
      <c r="N1" s="22"/>
    </row>
    <row r="2" s="39" customFormat="1" spans="1:14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</row>
    <row r="3" s="39" customFormat="1" ht="18" customHeight="1" spans="1:14">
      <c r="A3" s="44" t="s">
        <v>33</v>
      </c>
      <c r="B3" s="32" t="s">
        <v>2</v>
      </c>
      <c r="C3" s="32" t="s">
        <v>3</v>
      </c>
      <c r="D3" s="44" t="s">
        <v>34</v>
      </c>
      <c r="E3" s="44"/>
      <c r="F3" s="45"/>
      <c r="G3" s="44"/>
      <c r="H3" s="44"/>
      <c r="I3" s="44"/>
      <c r="J3" s="44"/>
      <c r="K3" s="44"/>
      <c r="L3" s="44"/>
      <c r="M3" s="44"/>
      <c r="N3" s="44" t="s">
        <v>35</v>
      </c>
    </row>
    <row r="4" s="39" customFormat="1" ht="36" customHeight="1" spans="1:14">
      <c r="A4" s="32"/>
      <c r="B4" s="32"/>
      <c r="C4" s="32"/>
      <c r="D4" s="44" t="s">
        <v>36</v>
      </c>
      <c r="E4" s="44" t="s">
        <v>96</v>
      </c>
      <c r="F4" s="44" t="s">
        <v>97</v>
      </c>
      <c r="G4" s="44" t="s">
        <v>41</v>
      </c>
      <c r="H4" s="44" t="s">
        <v>42</v>
      </c>
      <c r="I4" s="44" t="s">
        <v>98</v>
      </c>
      <c r="J4" s="44" t="s">
        <v>99</v>
      </c>
      <c r="K4" s="44" t="s">
        <v>100</v>
      </c>
      <c r="L4" s="44" t="s">
        <v>101</v>
      </c>
      <c r="M4" s="44" t="s">
        <v>51</v>
      </c>
      <c r="N4" s="44"/>
    </row>
    <row r="5" s="39" customFormat="1" ht="18" customHeight="1" spans="1:14">
      <c r="A5" s="38"/>
      <c r="B5" s="32" t="s">
        <v>102</v>
      </c>
      <c r="C5" s="34">
        <f>SUM(C6,C8,C12,C15,C17,C28,C30,C32,C36,C37)</f>
        <v>129000</v>
      </c>
      <c r="D5" s="34">
        <f t="shared" ref="D5:N5" si="0">SUM(D6,D8,D12,D15,D17,D28,D30,D32,D36,D37)</f>
        <v>67891</v>
      </c>
      <c r="E5" s="34">
        <f t="shared" si="0"/>
        <v>863</v>
      </c>
      <c r="F5" s="34">
        <f t="shared" si="0"/>
        <v>5728</v>
      </c>
      <c r="G5" s="34">
        <f t="shared" si="0"/>
        <v>0</v>
      </c>
      <c r="H5" s="34">
        <f t="shared" si="0"/>
        <v>0</v>
      </c>
      <c r="I5" s="34">
        <f t="shared" si="0"/>
        <v>51300</v>
      </c>
      <c r="J5" s="34">
        <f t="shared" si="0"/>
        <v>10000</v>
      </c>
      <c r="K5" s="34">
        <f t="shared" si="0"/>
        <v>0</v>
      </c>
      <c r="L5" s="34">
        <f t="shared" si="0"/>
        <v>0</v>
      </c>
      <c r="M5" s="34">
        <f t="shared" si="0"/>
        <v>0</v>
      </c>
      <c r="N5" s="34">
        <f t="shared" si="0"/>
        <v>196891</v>
      </c>
    </row>
    <row r="6" s="39" customFormat="1" ht="18" customHeight="1" spans="1:14">
      <c r="A6" s="38">
        <v>206</v>
      </c>
      <c r="B6" s="46" t="s">
        <v>58</v>
      </c>
      <c r="C6" s="34">
        <f>C7</f>
        <v>0</v>
      </c>
      <c r="D6" s="34">
        <f t="shared" ref="D6:D16" si="1">SUM(E6:M6)</f>
        <v>0</v>
      </c>
      <c r="E6" s="34">
        <v>0</v>
      </c>
      <c r="F6" s="34">
        <v>0</v>
      </c>
      <c r="G6" s="34">
        <f t="shared" ref="E6:M6" si="2">G7</f>
        <v>0</v>
      </c>
      <c r="H6" s="34">
        <f t="shared" si="2"/>
        <v>0</v>
      </c>
      <c r="I6" s="34">
        <v>0</v>
      </c>
      <c r="J6" s="34">
        <f t="shared" si="2"/>
        <v>0</v>
      </c>
      <c r="K6" s="34">
        <f t="shared" si="2"/>
        <v>0</v>
      </c>
      <c r="L6" s="34">
        <f t="shared" si="2"/>
        <v>0</v>
      </c>
      <c r="M6" s="34">
        <f t="shared" si="2"/>
        <v>0</v>
      </c>
      <c r="N6" s="48">
        <f t="shared" ref="N6:N16" si="3">C6+D6</f>
        <v>0</v>
      </c>
    </row>
    <row r="7" s="39" customFormat="1" ht="18" customHeight="1" spans="1:14">
      <c r="A7" s="38">
        <v>20610</v>
      </c>
      <c r="B7" s="33" t="s">
        <v>103</v>
      </c>
      <c r="C7" s="34">
        <v>0</v>
      </c>
      <c r="D7" s="34">
        <f t="shared" si="1"/>
        <v>0</v>
      </c>
      <c r="E7" s="34">
        <v>0</v>
      </c>
      <c r="F7" s="34">
        <v>0</v>
      </c>
      <c r="G7" s="34">
        <v>0</v>
      </c>
      <c r="H7" s="34">
        <v>0</v>
      </c>
      <c r="I7" s="34">
        <v>0</v>
      </c>
      <c r="J7" s="34">
        <v>0</v>
      </c>
      <c r="K7" s="34">
        <v>0</v>
      </c>
      <c r="L7" s="34">
        <v>0</v>
      </c>
      <c r="M7" s="34">
        <v>0</v>
      </c>
      <c r="N7" s="48">
        <f t="shared" si="3"/>
        <v>0</v>
      </c>
    </row>
    <row r="8" s="39" customFormat="1" ht="18" customHeight="1" spans="1:14">
      <c r="A8" s="38">
        <v>207</v>
      </c>
      <c r="B8" s="46" t="s">
        <v>59</v>
      </c>
      <c r="C8" s="34">
        <f>SUM(C9:C11)</f>
        <v>0</v>
      </c>
      <c r="D8" s="34">
        <f t="shared" si="1"/>
        <v>50</v>
      </c>
      <c r="E8" s="34">
        <v>50</v>
      </c>
      <c r="F8" s="34">
        <v>0</v>
      </c>
      <c r="G8" s="34">
        <f>SUM(G9:G10)</f>
        <v>0</v>
      </c>
      <c r="H8" s="34">
        <f>SUM(H9:H11)</f>
        <v>0</v>
      </c>
      <c r="I8" s="34">
        <v>0</v>
      </c>
      <c r="J8" s="34">
        <f>SUM(J9:J10)</f>
        <v>0</v>
      </c>
      <c r="K8" s="34">
        <f>SUM(K9:K10)</f>
        <v>0</v>
      </c>
      <c r="L8" s="34">
        <f>SUM(L9:L10)</f>
        <v>0</v>
      </c>
      <c r="M8" s="34">
        <f>SUM(M9:M11)</f>
        <v>0</v>
      </c>
      <c r="N8" s="48">
        <f t="shared" si="3"/>
        <v>50</v>
      </c>
    </row>
    <row r="9" s="39" customFormat="1" ht="18" customHeight="1" spans="1:14">
      <c r="A9" s="38">
        <v>20707</v>
      </c>
      <c r="B9" s="33" t="s">
        <v>104</v>
      </c>
      <c r="C9" s="34">
        <v>0</v>
      </c>
      <c r="D9" s="34">
        <f t="shared" si="1"/>
        <v>50</v>
      </c>
      <c r="E9" s="34">
        <v>50</v>
      </c>
      <c r="F9" s="34"/>
      <c r="G9" s="34">
        <v>0</v>
      </c>
      <c r="H9" s="34">
        <v>0</v>
      </c>
      <c r="I9" s="34">
        <v>0</v>
      </c>
      <c r="J9" s="34">
        <v>0</v>
      </c>
      <c r="K9" s="34"/>
      <c r="L9" s="34">
        <v>0</v>
      </c>
      <c r="M9" s="34">
        <v>0</v>
      </c>
      <c r="N9" s="48">
        <f t="shared" si="3"/>
        <v>50</v>
      </c>
    </row>
    <row r="10" s="39" customFormat="1" ht="18" customHeight="1" spans="1:14">
      <c r="A10" s="38">
        <v>20709</v>
      </c>
      <c r="B10" s="33" t="s">
        <v>105</v>
      </c>
      <c r="C10" s="34">
        <v>0</v>
      </c>
      <c r="D10" s="34">
        <f t="shared" si="1"/>
        <v>0</v>
      </c>
      <c r="E10" s="34"/>
      <c r="F10" s="34"/>
      <c r="G10" s="34">
        <v>0</v>
      </c>
      <c r="H10" s="34">
        <v>0</v>
      </c>
      <c r="I10" s="34">
        <v>0</v>
      </c>
      <c r="J10" s="34">
        <v>0</v>
      </c>
      <c r="K10" s="34">
        <v>0</v>
      </c>
      <c r="L10" s="34">
        <v>0</v>
      </c>
      <c r="M10" s="34">
        <v>0</v>
      </c>
      <c r="N10" s="48">
        <f t="shared" si="3"/>
        <v>0</v>
      </c>
    </row>
    <row r="11" s="39" customFormat="1" ht="18" customHeight="1" spans="1:14">
      <c r="A11" s="38">
        <v>20710</v>
      </c>
      <c r="B11" s="33" t="s">
        <v>106</v>
      </c>
      <c r="C11" s="34">
        <v>0</v>
      </c>
      <c r="D11" s="34">
        <f t="shared" si="1"/>
        <v>0</v>
      </c>
      <c r="E11" s="47"/>
      <c r="F11" s="34">
        <v>0</v>
      </c>
      <c r="G11" s="47"/>
      <c r="H11" s="34">
        <v>0</v>
      </c>
      <c r="I11" s="34">
        <v>0</v>
      </c>
      <c r="J11" s="47"/>
      <c r="K11" s="47"/>
      <c r="L11" s="47"/>
      <c r="M11" s="34">
        <v>0</v>
      </c>
      <c r="N11" s="48">
        <f t="shared" si="3"/>
        <v>0</v>
      </c>
    </row>
    <row r="12" s="39" customFormat="1" ht="18" customHeight="1" spans="1:14">
      <c r="A12" s="38">
        <v>208</v>
      </c>
      <c r="B12" s="46" t="s">
        <v>60</v>
      </c>
      <c r="C12" s="34">
        <f>SUM(C13:C14)</f>
        <v>0</v>
      </c>
      <c r="D12" s="34">
        <f t="shared" si="1"/>
        <v>189</v>
      </c>
      <c r="E12" s="34">
        <v>100</v>
      </c>
      <c r="F12" s="34">
        <v>89</v>
      </c>
      <c r="G12" s="34">
        <f>SUM(G13:G14)</f>
        <v>0</v>
      </c>
      <c r="H12" s="34">
        <f>SUM(H13:H14)</f>
        <v>0</v>
      </c>
      <c r="I12" s="34">
        <v>0</v>
      </c>
      <c r="J12" s="34">
        <f>SUM(J13:J14)</f>
        <v>0</v>
      </c>
      <c r="K12" s="34">
        <f>SUM(K13:K14)</f>
        <v>0</v>
      </c>
      <c r="L12" s="34">
        <f>SUM(L13:L14)</f>
        <v>0</v>
      </c>
      <c r="M12" s="34">
        <f>SUM(M13:M14)</f>
        <v>0</v>
      </c>
      <c r="N12" s="48">
        <f t="shared" si="3"/>
        <v>189</v>
      </c>
    </row>
    <row r="13" s="39" customFormat="1" ht="18" customHeight="1" spans="1:14">
      <c r="A13" s="38">
        <v>20822</v>
      </c>
      <c r="B13" s="33" t="s">
        <v>107</v>
      </c>
      <c r="C13" s="34">
        <v>0</v>
      </c>
      <c r="D13" s="34">
        <f t="shared" si="1"/>
        <v>189</v>
      </c>
      <c r="E13" s="34">
        <v>100</v>
      </c>
      <c r="F13" s="34">
        <v>89</v>
      </c>
      <c r="G13" s="34">
        <v>0</v>
      </c>
      <c r="H13" s="34">
        <v>0</v>
      </c>
      <c r="I13" s="34">
        <v>0</v>
      </c>
      <c r="J13" s="34">
        <v>0</v>
      </c>
      <c r="K13" s="34"/>
      <c r="L13" s="34">
        <v>0</v>
      </c>
      <c r="M13" s="34">
        <v>0</v>
      </c>
      <c r="N13" s="48">
        <f t="shared" si="3"/>
        <v>189</v>
      </c>
    </row>
    <row r="14" s="39" customFormat="1" ht="18" customHeight="1" spans="1:14">
      <c r="A14" s="38">
        <v>20823</v>
      </c>
      <c r="B14" s="33" t="s">
        <v>108</v>
      </c>
      <c r="C14" s="34">
        <v>0</v>
      </c>
      <c r="D14" s="34">
        <f t="shared" si="1"/>
        <v>0</v>
      </c>
      <c r="E14" s="34"/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  <c r="L14" s="34">
        <v>0</v>
      </c>
      <c r="M14" s="34">
        <v>0</v>
      </c>
      <c r="N14" s="48">
        <f t="shared" si="3"/>
        <v>0</v>
      </c>
    </row>
    <row r="15" s="39" customFormat="1" ht="18" customHeight="1" spans="1:14">
      <c r="A15" s="38">
        <v>211</v>
      </c>
      <c r="B15" s="46" t="s">
        <v>62</v>
      </c>
      <c r="C15" s="34">
        <f>SUM(C16:C16)</f>
        <v>0</v>
      </c>
      <c r="D15" s="34">
        <f t="shared" si="1"/>
        <v>0</v>
      </c>
      <c r="E15" s="34">
        <v>0</v>
      </c>
      <c r="F15" s="34">
        <v>0</v>
      </c>
      <c r="G15" s="34">
        <f t="shared" ref="E15:M15" si="4">SUM(G16:G16)</f>
        <v>0</v>
      </c>
      <c r="H15" s="34">
        <f t="shared" si="4"/>
        <v>0</v>
      </c>
      <c r="I15" s="34">
        <v>0</v>
      </c>
      <c r="J15" s="34">
        <f t="shared" si="4"/>
        <v>0</v>
      </c>
      <c r="K15" s="34">
        <f t="shared" si="4"/>
        <v>0</v>
      </c>
      <c r="L15" s="34">
        <f t="shared" si="4"/>
        <v>0</v>
      </c>
      <c r="M15" s="34">
        <f t="shared" si="4"/>
        <v>0</v>
      </c>
      <c r="N15" s="48">
        <f t="shared" si="3"/>
        <v>0</v>
      </c>
    </row>
    <row r="16" s="39" customFormat="1" ht="18" customHeight="1" spans="1:14">
      <c r="A16" s="38">
        <v>21160</v>
      </c>
      <c r="B16" s="33" t="s">
        <v>109</v>
      </c>
      <c r="C16" s="34">
        <v>0</v>
      </c>
      <c r="D16" s="34">
        <f t="shared" si="1"/>
        <v>0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48">
        <f t="shared" si="3"/>
        <v>0</v>
      </c>
    </row>
    <row r="17" s="39" customFormat="1" ht="18" customHeight="1" spans="1:14">
      <c r="A17" s="38">
        <v>212</v>
      </c>
      <c r="B17" s="46" t="s">
        <v>63</v>
      </c>
      <c r="C17" s="34">
        <f>SUM(C18:C27)</f>
        <v>122400</v>
      </c>
      <c r="D17" s="34">
        <f t="shared" ref="D17:D37" si="5">SUM(E17:M17)</f>
        <v>28722</v>
      </c>
      <c r="E17" s="34">
        <v>0</v>
      </c>
      <c r="F17" s="34">
        <f>F18+F19</f>
        <v>222</v>
      </c>
      <c r="G17" s="34">
        <f>SUM(G18:G22)</f>
        <v>0</v>
      </c>
      <c r="H17" s="34">
        <f>SUM(H18:H27)</f>
        <v>0</v>
      </c>
      <c r="I17" s="34">
        <v>18500</v>
      </c>
      <c r="J17" s="34">
        <f>SUM(J18:J22)</f>
        <v>10000</v>
      </c>
      <c r="K17" s="34">
        <f>SUM(K18:K22)</f>
        <v>0</v>
      </c>
      <c r="L17" s="34">
        <f>SUM(L18:L22)</f>
        <v>0</v>
      </c>
      <c r="M17" s="34">
        <f>SUM(M18:M27)</f>
        <v>0</v>
      </c>
      <c r="N17" s="48">
        <f t="shared" ref="N17:N37" si="6">C17+D17</f>
        <v>151122</v>
      </c>
    </row>
    <row r="18" s="39" customFormat="1" ht="18" customHeight="1" spans="1:14">
      <c r="A18" s="38">
        <v>21208</v>
      </c>
      <c r="B18" s="33" t="s">
        <v>110</v>
      </c>
      <c r="C18" s="34">
        <v>118746</v>
      </c>
      <c r="D18" s="34">
        <f t="shared" si="5"/>
        <v>9641</v>
      </c>
      <c r="E18" s="34">
        <v>0</v>
      </c>
      <c r="F18" s="34">
        <v>132</v>
      </c>
      <c r="G18" s="34"/>
      <c r="H18" s="34">
        <v>0</v>
      </c>
      <c r="I18" s="34"/>
      <c r="J18" s="34">
        <f>10000-491</f>
        <v>9509</v>
      </c>
      <c r="K18" s="34"/>
      <c r="L18" s="34"/>
      <c r="M18" s="34"/>
      <c r="N18" s="48">
        <f t="shared" si="6"/>
        <v>128387</v>
      </c>
    </row>
    <row r="19" s="39" customFormat="1" ht="18" customHeight="1" spans="1:14">
      <c r="A19" s="38">
        <v>21210</v>
      </c>
      <c r="B19" s="33" t="s">
        <v>111</v>
      </c>
      <c r="C19" s="34">
        <v>3250</v>
      </c>
      <c r="D19" s="34">
        <f t="shared" si="5"/>
        <v>90</v>
      </c>
      <c r="E19" s="34">
        <v>0</v>
      </c>
      <c r="F19" s="34">
        <v>90</v>
      </c>
      <c r="G19" s="34">
        <v>0</v>
      </c>
      <c r="H19" s="34">
        <v>0</v>
      </c>
      <c r="I19" s="34"/>
      <c r="J19" s="34"/>
      <c r="K19" s="34"/>
      <c r="L19" s="34"/>
      <c r="M19" s="34"/>
      <c r="N19" s="48">
        <f t="shared" si="6"/>
        <v>3340</v>
      </c>
    </row>
    <row r="20" s="39" customFormat="1" ht="18" customHeight="1" spans="1:14">
      <c r="A20" s="38">
        <v>21211</v>
      </c>
      <c r="B20" s="33" t="s">
        <v>112</v>
      </c>
      <c r="C20" s="34">
        <v>93</v>
      </c>
      <c r="D20" s="34">
        <f t="shared" si="5"/>
        <v>0</v>
      </c>
      <c r="E20" s="34">
        <v>0</v>
      </c>
      <c r="F20" s="34"/>
      <c r="G20" s="34">
        <v>0</v>
      </c>
      <c r="H20" s="34">
        <v>0</v>
      </c>
      <c r="I20" s="34"/>
      <c r="J20" s="34"/>
      <c r="K20" s="34"/>
      <c r="L20" s="34"/>
      <c r="M20" s="34"/>
      <c r="N20" s="48">
        <f t="shared" si="6"/>
        <v>93</v>
      </c>
    </row>
    <row r="21" s="39" customFormat="1" ht="18" customHeight="1" spans="1:14">
      <c r="A21" s="38">
        <v>21213</v>
      </c>
      <c r="B21" s="33" t="s">
        <v>113</v>
      </c>
      <c r="C21" s="34">
        <v>311</v>
      </c>
      <c r="D21" s="34">
        <f t="shared" si="5"/>
        <v>291</v>
      </c>
      <c r="E21" s="34">
        <v>0</v>
      </c>
      <c r="F21" s="34"/>
      <c r="G21" s="34">
        <v>0</v>
      </c>
      <c r="H21" s="34">
        <v>0</v>
      </c>
      <c r="I21" s="34"/>
      <c r="J21" s="34">
        <v>291</v>
      </c>
      <c r="K21" s="34"/>
      <c r="L21" s="34"/>
      <c r="M21" s="34"/>
      <c r="N21" s="48">
        <f t="shared" si="6"/>
        <v>602</v>
      </c>
    </row>
    <row r="22" s="39" customFormat="1" ht="18" customHeight="1" spans="1:14">
      <c r="A22" s="38">
        <v>21214</v>
      </c>
      <c r="B22" s="33" t="s">
        <v>114</v>
      </c>
      <c r="C22" s="34"/>
      <c r="D22" s="34">
        <f t="shared" si="5"/>
        <v>200</v>
      </c>
      <c r="E22" s="34">
        <v>0</v>
      </c>
      <c r="F22" s="34"/>
      <c r="G22" s="34">
        <v>0</v>
      </c>
      <c r="H22" s="34">
        <v>0</v>
      </c>
      <c r="I22" s="34"/>
      <c r="J22" s="34">
        <v>200</v>
      </c>
      <c r="K22" s="34"/>
      <c r="L22" s="34"/>
      <c r="M22" s="34"/>
      <c r="N22" s="48">
        <f t="shared" si="6"/>
        <v>200</v>
      </c>
    </row>
    <row r="23" s="39" customFormat="1" ht="18" customHeight="1" spans="1:14">
      <c r="A23" s="38">
        <v>21215</v>
      </c>
      <c r="B23" s="38" t="s">
        <v>115</v>
      </c>
      <c r="C23" s="34"/>
      <c r="D23" s="34">
        <f t="shared" si="5"/>
        <v>0</v>
      </c>
      <c r="E23" s="47"/>
      <c r="F23" s="34"/>
      <c r="G23" s="47"/>
      <c r="H23" s="34">
        <v>0</v>
      </c>
      <c r="I23" s="34"/>
      <c r="J23" s="47"/>
      <c r="K23" s="47"/>
      <c r="L23" s="47"/>
      <c r="M23" s="34"/>
      <c r="N23" s="48">
        <f t="shared" si="6"/>
        <v>0</v>
      </c>
    </row>
    <row r="24" s="39" customFormat="1" ht="18" customHeight="1" spans="1:14">
      <c r="A24" s="38">
        <v>21216</v>
      </c>
      <c r="B24" s="38" t="s">
        <v>116</v>
      </c>
      <c r="C24" s="34"/>
      <c r="D24" s="34">
        <f t="shared" si="5"/>
        <v>18500</v>
      </c>
      <c r="E24" s="47"/>
      <c r="F24" s="34"/>
      <c r="G24" s="47"/>
      <c r="H24" s="34">
        <v>0</v>
      </c>
      <c r="I24" s="34">
        <v>18500</v>
      </c>
      <c r="J24" s="47"/>
      <c r="K24" s="47"/>
      <c r="L24" s="47"/>
      <c r="M24" s="34"/>
      <c r="N24" s="48">
        <f t="shared" si="6"/>
        <v>18500</v>
      </c>
    </row>
    <row r="25" s="39" customFormat="1" ht="18" customHeight="1" spans="1:14">
      <c r="A25" s="38">
        <v>21217</v>
      </c>
      <c r="B25" s="38" t="s">
        <v>117</v>
      </c>
      <c r="C25" s="34">
        <v>0</v>
      </c>
      <c r="D25" s="34">
        <f t="shared" si="5"/>
        <v>0</v>
      </c>
      <c r="E25" s="47"/>
      <c r="F25" s="34">
        <v>0</v>
      </c>
      <c r="G25" s="47"/>
      <c r="H25" s="34">
        <v>0</v>
      </c>
      <c r="I25" s="34"/>
      <c r="J25" s="47"/>
      <c r="K25" s="47"/>
      <c r="L25" s="47"/>
      <c r="M25" s="34">
        <v>0</v>
      </c>
      <c r="N25" s="48">
        <f t="shared" si="6"/>
        <v>0</v>
      </c>
    </row>
    <row r="26" s="39" customFormat="1" ht="18" customHeight="1" spans="1:14">
      <c r="A26" s="38">
        <v>21218</v>
      </c>
      <c r="B26" s="38" t="s">
        <v>118</v>
      </c>
      <c r="C26" s="34">
        <v>0</v>
      </c>
      <c r="D26" s="34">
        <f t="shared" si="5"/>
        <v>0</v>
      </c>
      <c r="E26" s="47"/>
      <c r="F26" s="34">
        <v>0</v>
      </c>
      <c r="G26" s="47"/>
      <c r="H26" s="34">
        <v>0</v>
      </c>
      <c r="I26" s="34"/>
      <c r="J26" s="47"/>
      <c r="K26" s="47"/>
      <c r="L26" s="47"/>
      <c r="M26" s="34">
        <v>0</v>
      </c>
      <c r="N26" s="48">
        <f t="shared" si="6"/>
        <v>0</v>
      </c>
    </row>
    <row r="27" s="39" customFormat="1" ht="18" customHeight="1" spans="1:14">
      <c r="A27" s="38">
        <v>21219</v>
      </c>
      <c r="B27" s="38" t="s">
        <v>119</v>
      </c>
      <c r="C27" s="34">
        <v>0</v>
      </c>
      <c r="D27" s="34">
        <f t="shared" si="5"/>
        <v>0</v>
      </c>
      <c r="E27" s="47"/>
      <c r="F27" s="34">
        <v>0</v>
      </c>
      <c r="G27" s="47"/>
      <c r="H27" s="34">
        <v>0</v>
      </c>
      <c r="I27" s="34">
        <v>0</v>
      </c>
      <c r="J27" s="47"/>
      <c r="K27" s="47"/>
      <c r="L27" s="47"/>
      <c r="M27" s="34">
        <v>0</v>
      </c>
      <c r="N27" s="48">
        <f t="shared" si="6"/>
        <v>0</v>
      </c>
    </row>
    <row r="28" s="39" customFormat="1" ht="18" customHeight="1" spans="1:14">
      <c r="A28" s="38">
        <v>213</v>
      </c>
      <c r="B28" s="46" t="s">
        <v>64</v>
      </c>
      <c r="C28" s="34">
        <f>SUM(C29:C29)</f>
        <v>0</v>
      </c>
      <c r="D28" s="34">
        <f t="shared" si="5"/>
        <v>191</v>
      </c>
      <c r="E28" s="34">
        <v>73</v>
      </c>
      <c r="F28" s="34">
        <v>118</v>
      </c>
      <c r="G28" s="34">
        <f>SUM(G29:G29)</f>
        <v>0</v>
      </c>
      <c r="H28" s="34">
        <f>SUM(H29:H29)</f>
        <v>0</v>
      </c>
      <c r="I28" s="34">
        <v>0</v>
      </c>
      <c r="J28" s="34">
        <f>SUM(J29:J29)</f>
        <v>0</v>
      </c>
      <c r="K28" s="34">
        <f>SUM(K29:K29)</f>
        <v>0</v>
      </c>
      <c r="L28" s="34">
        <f>SUM(L29:L29)</f>
        <v>0</v>
      </c>
      <c r="M28" s="34">
        <f>SUM(M29:M29)</f>
        <v>0</v>
      </c>
      <c r="N28" s="48">
        <f t="shared" si="6"/>
        <v>191</v>
      </c>
    </row>
    <row r="29" s="39" customFormat="1" ht="18" customHeight="1" spans="1:14">
      <c r="A29" s="38">
        <v>21366</v>
      </c>
      <c r="B29" s="33" t="s">
        <v>120</v>
      </c>
      <c r="C29" s="34">
        <v>0</v>
      </c>
      <c r="D29" s="34">
        <f t="shared" si="5"/>
        <v>191</v>
      </c>
      <c r="E29" s="34">
        <v>73</v>
      </c>
      <c r="F29" s="34">
        <v>118</v>
      </c>
      <c r="G29" s="34">
        <v>0</v>
      </c>
      <c r="H29" s="34">
        <v>0</v>
      </c>
      <c r="I29" s="34">
        <v>0</v>
      </c>
      <c r="J29" s="34">
        <v>0</v>
      </c>
      <c r="K29" s="34"/>
      <c r="L29" s="34">
        <v>0</v>
      </c>
      <c r="M29" s="34">
        <v>0</v>
      </c>
      <c r="N29" s="48">
        <f t="shared" si="6"/>
        <v>191</v>
      </c>
    </row>
    <row r="30" s="39" customFormat="1" ht="18" customHeight="1" spans="1:14">
      <c r="A30" s="38">
        <v>215</v>
      </c>
      <c r="B30" s="46" t="s">
        <v>66</v>
      </c>
      <c r="C30" s="34">
        <f>C31</f>
        <v>0</v>
      </c>
      <c r="D30" s="34">
        <f t="shared" si="5"/>
        <v>0</v>
      </c>
      <c r="E30" s="34">
        <v>0</v>
      </c>
      <c r="F30" s="34">
        <v>0</v>
      </c>
      <c r="G30" s="34">
        <f t="shared" ref="E30:M30" si="7">G31</f>
        <v>0</v>
      </c>
      <c r="H30" s="34">
        <f t="shared" si="7"/>
        <v>0</v>
      </c>
      <c r="I30" s="34">
        <v>0</v>
      </c>
      <c r="J30" s="34">
        <f t="shared" si="7"/>
        <v>0</v>
      </c>
      <c r="K30" s="34">
        <f t="shared" si="7"/>
        <v>0</v>
      </c>
      <c r="L30" s="34">
        <f t="shared" si="7"/>
        <v>0</v>
      </c>
      <c r="M30" s="34">
        <f t="shared" si="7"/>
        <v>0</v>
      </c>
      <c r="N30" s="48">
        <f t="shared" si="6"/>
        <v>0</v>
      </c>
    </row>
    <row r="31" s="39" customFormat="1" ht="18" customHeight="1" spans="1:14">
      <c r="A31" s="38">
        <v>21562</v>
      </c>
      <c r="B31" s="33" t="s">
        <v>121</v>
      </c>
      <c r="C31" s="34">
        <v>0</v>
      </c>
      <c r="D31" s="34">
        <f t="shared" si="5"/>
        <v>0</v>
      </c>
      <c r="E31" s="34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48">
        <f t="shared" si="6"/>
        <v>0</v>
      </c>
    </row>
    <row r="32" s="39" customFormat="1" ht="18" customHeight="1" spans="1:14">
      <c r="A32" s="38">
        <v>229</v>
      </c>
      <c r="B32" s="46" t="s">
        <v>122</v>
      </c>
      <c r="C32" s="34">
        <f>SUM(C33:C35)</f>
        <v>0</v>
      </c>
      <c r="D32" s="34">
        <f t="shared" si="5"/>
        <v>38739</v>
      </c>
      <c r="E32" s="34">
        <v>640</v>
      </c>
      <c r="F32" s="34">
        <f>F33+F35</f>
        <v>5299</v>
      </c>
      <c r="G32" s="34">
        <f t="shared" ref="E32:M32" si="8">SUM(G33:G35)</f>
        <v>0</v>
      </c>
      <c r="H32" s="34">
        <f t="shared" si="8"/>
        <v>0</v>
      </c>
      <c r="I32" s="34">
        <v>32800</v>
      </c>
      <c r="J32" s="34">
        <f t="shared" si="8"/>
        <v>0</v>
      </c>
      <c r="K32" s="34">
        <f t="shared" si="8"/>
        <v>0</v>
      </c>
      <c r="L32" s="34">
        <f t="shared" si="8"/>
        <v>0</v>
      </c>
      <c r="M32" s="34">
        <f t="shared" si="8"/>
        <v>0</v>
      </c>
      <c r="N32" s="48">
        <f t="shared" si="6"/>
        <v>38739</v>
      </c>
    </row>
    <row r="33" s="39" customFormat="1" ht="18" customHeight="1" spans="1:14">
      <c r="A33" s="38">
        <v>22904</v>
      </c>
      <c r="B33" s="33" t="s">
        <v>123</v>
      </c>
      <c r="C33" s="34">
        <v>0</v>
      </c>
      <c r="D33" s="34">
        <f t="shared" si="5"/>
        <v>37883</v>
      </c>
      <c r="E33" s="34">
        <v>0</v>
      </c>
      <c r="F33" s="34">
        <v>5083</v>
      </c>
      <c r="G33" s="34">
        <v>0</v>
      </c>
      <c r="H33" s="34">
        <v>0</v>
      </c>
      <c r="I33" s="34">
        <v>32800</v>
      </c>
      <c r="J33" s="34"/>
      <c r="K33" s="34"/>
      <c r="L33" s="34"/>
      <c r="M33" s="34"/>
      <c r="N33" s="48">
        <f t="shared" si="6"/>
        <v>37883</v>
      </c>
    </row>
    <row r="34" s="39" customFormat="1" ht="18" customHeight="1" spans="1:14">
      <c r="A34" s="38">
        <v>22908</v>
      </c>
      <c r="B34" s="33" t="s">
        <v>124</v>
      </c>
      <c r="C34" s="34">
        <v>0</v>
      </c>
      <c r="D34" s="34">
        <f t="shared" si="5"/>
        <v>0</v>
      </c>
      <c r="E34" s="34">
        <v>0</v>
      </c>
      <c r="F34" s="34">
        <v>0</v>
      </c>
      <c r="G34" s="34">
        <v>0</v>
      </c>
      <c r="H34" s="34">
        <v>0</v>
      </c>
      <c r="I34" s="34"/>
      <c r="J34" s="34"/>
      <c r="K34" s="34"/>
      <c r="L34" s="34"/>
      <c r="M34" s="34"/>
      <c r="N34" s="48">
        <f t="shared" si="6"/>
        <v>0</v>
      </c>
    </row>
    <row r="35" s="39" customFormat="1" ht="18" customHeight="1" spans="1:14">
      <c r="A35" s="38">
        <v>22960</v>
      </c>
      <c r="B35" s="33" t="s">
        <v>125</v>
      </c>
      <c r="C35" s="34">
        <v>0</v>
      </c>
      <c r="D35" s="34">
        <f t="shared" si="5"/>
        <v>856</v>
      </c>
      <c r="E35" s="34">
        <v>640</v>
      </c>
      <c r="F35" s="34">
        <v>216</v>
      </c>
      <c r="G35" s="34">
        <v>0</v>
      </c>
      <c r="H35" s="34">
        <v>0</v>
      </c>
      <c r="I35" s="34"/>
      <c r="J35" s="34"/>
      <c r="K35" s="34"/>
      <c r="L35" s="34"/>
      <c r="M35" s="34"/>
      <c r="N35" s="48">
        <f t="shared" si="6"/>
        <v>856</v>
      </c>
    </row>
    <row r="36" s="39" customFormat="1" ht="18" customHeight="1" spans="1:14">
      <c r="A36" s="38">
        <v>232</v>
      </c>
      <c r="B36" s="46" t="s">
        <v>76</v>
      </c>
      <c r="C36" s="34">
        <v>6600</v>
      </c>
      <c r="D36" s="34">
        <f t="shared" si="5"/>
        <v>0</v>
      </c>
      <c r="E36" s="34">
        <v>0</v>
      </c>
      <c r="F36" s="34">
        <v>0</v>
      </c>
      <c r="G36" s="34"/>
      <c r="H36" s="34">
        <v>0</v>
      </c>
      <c r="I36" s="34"/>
      <c r="J36" s="34"/>
      <c r="K36" s="34"/>
      <c r="L36" s="34"/>
      <c r="M36" s="34"/>
      <c r="N36" s="48">
        <f t="shared" si="6"/>
        <v>6600</v>
      </c>
    </row>
    <row r="37" s="39" customFormat="1" ht="18" customHeight="1" spans="1:14">
      <c r="A37" s="38">
        <v>233</v>
      </c>
      <c r="B37" s="46" t="s">
        <v>77</v>
      </c>
      <c r="C37" s="34"/>
      <c r="D37" s="34">
        <f t="shared" si="5"/>
        <v>0</v>
      </c>
      <c r="E37" s="34">
        <v>0</v>
      </c>
      <c r="F37" s="34">
        <v>0</v>
      </c>
      <c r="G37" s="34"/>
      <c r="H37" s="34">
        <v>0</v>
      </c>
      <c r="I37" s="34"/>
      <c r="J37" s="34"/>
      <c r="K37" s="34"/>
      <c r="L37" s="34"/>
      <c r="M37" s="34"/>
      <c r="N37" s="48">
        <f t="shared" si="6"/>
        <v>0</v>
      </c>
    </row>
  </sheetData>
  <mergeCells count="7">
    <mergeCell ref="A1:N1"/>
    <mergeCell ref="A2:N2"/>
    <mergeCell ref="D3:M3"/>
    <mergeCell ref="A3:A4"/>
    <mergeCell ref="B3:B4"/>
    <mergeCell ref="C3:C4"/>
    <mergeCell ref="N3:N4"/>
  </mergeCells>
  <pageMargins left="0.7" right="0.7" top="0.275" bottom="0.236111111111111" header="0.3" footer="0.3"/>
  <pageSetup paperSize="9" scale="8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showZeros="0" workbookViewId="0">
      <selection activeCell="A9" sqref="A9"/>
    </sheetView>
  </sheetViews>
  <sheetFormatPr defaultColWidth="9" defaultRowHeight="13.5" outlineLevelCol="6"/>
  <cols>
    <col min="1" max="1" width="37.375" customWidth="1"/>
    <col min="2" max="3" width="12.375" customWidth="1"/>
    <col min="4" max="4" width="10.625" customWidth="1"/>
    <col min="5" max="5" width="37.375" customWidth="1"/>
    <col min="6" max="7" width="12.375" customWidth="1"/>
  </cols>
  <sheetData>
    <row r="1" ht="38" customHeight="1" spans="1:7">
      <c r="A1" s="30" t="s">
        <v>126</v>
      </c>
      <c r="B1" s="30"/>
      <c r="C1" s="30"/>
      <c r="D1" s="30"/>
      <c r="E1" s="30"/>
      <c r="F1" s="30"/>
      <c r="G1" s="30"/>
    </row>
    <row r="2" s="11" customFormat="1" ht="22" customHeight="1" spans="7:7">
      <c r="G2" s="31" t="s">
        <v>1</v>
      </c>
    </row>
    <row r="3" s="29" customFormat="1" ht="31" customHeight="1" spans="1:7">
      <c r="A3" s="32" t="s">
        <v>127</v>
      </c>
      <c r="B3" s="32" t="s">
        <v>3</v>
      </c>
      <c r="C3" s="32" t="s">
        <v>4</v>
      </c>
      <c r="D3" s="32" t="s">
        <v>128</v>
      </c>
      <c r="E3" s="32" t="s">
        <v>127</v>
      </c>
      <c r="F3" s="32" t="s">
        <v>3</v>
      </c>
      <c r="G3" s="32" t="s">
        <v>4</v>
      </c>
    </row>
    <row r="4" s="29" customFormat="1" ht="31" customHeight="1" spans="1:7">
      <c r="A4" s="33" t="s">
        <v>129</v>
      </c>
      <c r="B4" s="34">
        <v>100</v>
      </c>
      <c r="C4" s="34">
        <v>405</v>
      </c>
      <c r="D4" s="35">
        <v>2230105</v>
      </c>
      <c r="E4" s="33" t="s">
        <v>130</v>
      </c>
      <c r="F4" s="34">
        <v>0</v>
      </c>
      <c r="G4" s="34">
        <v>76</v>
      </c>
    </row>
    <row r="5" s="29" customFormat="1" ht="31" customHeight="1" spans="1:7">
      <c r="A5" s="36" t="s">
        <v>131</v>
      </c>
      <c r="B5" s="34"/>
      <c r="C5" s="34">
        <v>76</v>
      </c>
      <c r="D5" s="35">
        <v>2230301</v>
      </c>
      <c r="E5" s="33" t="s">
        <v>132</v>
      </c>
      <c r="F5" s="34">
        <v>70</v>
      </c>
      <c r="G5" s="34">
        <v>280</v>
      </c>
    </row>
    <row r="6" s="29" customFormat="1" ht="31" customHeight="1" spans="1:7">
      <c r="A6" s="36"/>
      <c r="B6" s="37"/>
      <c r="C6" s="37"/>
      <c r="D6" s="38"/>
      <c r="E6" s="33"/>
      <c r="F6" s="37"/>
      <c r="G6" s="37"/>
    </row>
    <row r="7" s="29" customFormat="1" ht="31" customHeight="1" spans="1:7">
      <c r="A7" s="32" t="s">
        <v>133</v>
      </c>
      <c r="B7" s="37">
        <f>B4+B5</f>
        <v>100</v>
      </c>
      <c r="C7" s="37">
        <f>C4+C5</f>
        <v>481</v>
      </c>
      <c r="D7" s="38"/>
      <c r="E7" s="32" t="s">
        <v>134</v>
      </c>
      <c r="F7" s="37">
        <v>70</v>
      </c>
      <c r="G7" s="37">
        <f>G4+G5</f>
        <v>356</v>
      </c>
    </row>
    <row r="8" s="29" customFormat="1" ht="31" customHeight="1" spans="1:7">
      <c r="A8" s="33"/>
      <c r="B8" s="35"/>
      <c r="C8" s="35"/>
      <c r="D8" s="38"/>
      <c r="E8" s="32" t="s">
        <v>135</v>
      </c>
      <c r="F8" s="37">
        <v>30</v>
      </c>
      <c r="G8" s="37">
        <v>125</v>
      </c>
    </row>
    <row r="9" s="29" customFormat="1" ht="31" customHeight="1" spans="1:7">
      <c r="A9" s="32" t="s">
        <v>136</v>
      </c>
      <c r="B9" s="37">
        <v>100</v>
      </c>
      <c r="C9" s="37">
        <f>C4+C5</f>
        <v>481</v>
      </c>
      <c r="D9" s="32" t="s">
        <v>137</v>
      </c>
      <c r="E9" s="32"/>
      <c r="F9" s="37">
        <v>100</v>
      </c>
      <c r="G9" s="37">
        <f>G7+G8</f>
        <v>481</v>
      </c>
    </row>
    <row r="10" ht="24" customHeight="1"/>
    <row r="11" ht="24" customHeight="1"/>
    <row r="12" ht="24" customHeight="1"/>
    <row r="13" ht="24" customHeight="1"/>
    <row r="14" ht="24" customHeight="1"/>
    <row r="15" ht="24" customHeight="1"/>
    <row r="16" ht="24" customHeight="1"/>
  </sheetData>
  <mergeCells count="2">
    <mergeCell ref="A1:G1"/>
    <mergeCell ref="D9:E9"/>
  </mergeCells>
  <pageMargins left="0.75" right="0.75" top="1.49583333333333" bottom="1" header="0.5" footer="0.5"/>
  <pageSetup paperSize="9" scale="98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Zeros="0" workbookViewId="0">
      <selection activeCell="D17" sqref="D17"/>
    </sheetView>
  </sheetViews>
  <sheetFormatPr defaultColWidth="9" defaultRowHeight="13.5" outlineLevelRow="7" outlineLevelCol="5"/>
  <cols>
    <col min="1" max="1" width="30" customWidth="1"/>
    <col min="2" max="3" width="18" customWidth="1"/>
    <col min="4" max="4" width="30" customWidth="1"/>
    <col min="5" max="6" width="18" customWidth="1"/>
  </cols>
  <sheetData>
    <row r="1" ht="42" customHeight="1" spans="1:6">
      <c r="A1" s="22" t="s">
        <v>138</v>
      </c>
      <c r="B1" s="22"/>
      <c r="C1" s="22"/>
      <c r="D1" s="22"/>
      <c r="E1" s="22"/>
      <c r="F1" s="22"/>
    </row>
    <row r="2" s="11" customFormat="1" ht="21" customHeight="1" spans="4:6">
      <c r="D2" s="23" t="s">
        <v>1</v>
      </c>
      <c r="E2" s="23"/>
      <c r="F2" s="23"/>
    </row>
    <row r="3" s="11" customFormat="1" ht="36" customHeight="1" spans="1:6">
      <c r="A3" s="24" t="s">
        <v>139</v>
      </c>
      <c r="B3" s="24"/>
      <c r="C3" s="24"/>
      <c r="D3" s="24" t="s">
        <v>140</v>
      </c>
      <c r="E3" s="24"/>
      <c r="F3" s="24"/>
    </row>
    <row r="4" s="11" customFormat="1" ht="36" customHeight="1" spans="1:6">
      <c r="A4" s="24" t="s">
        <v>141</v>
      </c>
      <c r="B4" s="25" t="s">
        <v>3</v>
      </c>
      <c r="C4" s="24" t="s">
        <v>4</v>
      </c>
      <c r="D4" s="24" t="s">
        <v>141</v>
      </c>
      <c r="E4" s="25" t="s">
        <v>3</v>
      </c>
      <c r="F4" s="24" t="s">
        <v>4</v>
      </c>
    </row>
    <row r="5" s="11" customFormat="1" ht="36" customHeight="1" spans="1:6">
      <c r="A5" s="26" t="s">
        <v>142</v>
      </c>
      <c r="B5" s="21">
        <v>8338</v>
      </c>
      <c r="C5" s="21">
        <v>8956</v>
      </c>
      <c r="D5" s="26" t="s">
        <v>143</v>
      </c>
      <c r="E5" s="21">
        <v>5769</v>
      </c>
      <c r="F5" s="21">
        <v>6102</v>
      </c>
    </row>
    <row r="6" s="11" customFormat="1" ht="36" customHeight="1" spans="1:6">
      <c r="A6" s="24" t="s">
        <v>144</v>
      </c>
      <c r="B6" s="27">
        <f>B5</f>
        <v>8338</v>
      </c>
      <c r="C6" s="27">
        <f>C5</f>
        <v>8956</v>
      </c>
      <c r="D6" s="24" t="s">
        <v>145</v>
      </c>
      <c r="E6" s="27">
        <f>E5</f>
        <v>5769</v>
      </c>
      <c r="F6" s="27">
        <f>F5</f>
        <v>6102</v>
      </c>
    </row>
    <row r="7" s="11" customFormat="1" ht="36" customHeight="1" spans="1:6">
      <c r="A7" s="24"/>
      <c r="B7" s="27"/>
      <c r="C7" s="27"/>
      <c r="D7" s="24"/>
      <c r="E7" s="27"/>
      <c r="F7" s="27"/>
    </row>
    <row r="8" s="11" customFormat="1" ht="36" customHeight="1" spans="1:6">
      <c r="A8" s="28"/>
      <c r="B8" s="27"/>
      <c r="C8" s="27"/>
      <c r="D8" s="28" t="s">
        <v>146</v>
      </c>
      <c r="E8" s="27">
        <f>B6-E6</f>
        <v>2569</v>
      </c>
      <c r="F8" s="27">
        <f>C6-F6</f>
        <v>2854</v>
      </c>
    </row>
  </sheetData>
  <mergeCells count="4">
    <mergeCell ref="A1:F1"/>
    <mergeCell ref="D2:F2"/>
    <mergeCell ref="A3:C3"/>
    <mergeCell ref="D3:F3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6"/>
  <sheetViews>
    <sheetView workbookViewId="0">
      <selection activeCell="E4" sqref="E4:G4"/>
    </sheetView>
  </sheetViews>
  <sheetFormatPr defaultColWidth="9" defaultRowHeight="13.5" outlineLevelRow="5"/>
  <cols>
    <col min="2" max="13" width="10.375" customWidth="1"/>
  </cols>
  <sheetData>
    <row r="1" spans="1:13">
      <c r="A1" s="3" t="s">
        <v>147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30" customHeight="1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40" customHeight="1" spans="1:13">
      <c r="A3" s="4" t="s">
        <v>148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5" t="s">
        <v>1</v>
      </c>
    </row>
    <row r="4" ht="40" customHeight="1" spans="1:13">
      <c r="A4" s="17" t="s">
        <v>149</v>
      </c>
      <c r="B4" s="18" t="s">
        <v>150</v>
      </c>
      <c r="C4" s="19"/>
      <c r="D4" s="19"/>
      <c r="E4" s="18" t="s">
        <v>151</v>
      </c>
      <c r="F4" s="19"/>
      <c r="G4" s="19"/>
      <c r="H4" s="17" t="s">
        <v>152</v>
      </c>
      <c r="I4" s="19"/>
      <c r="J4" s="19"/>
      <c r="K4" s="17" t="s">
        <v>153</v>
      </c>
      <c r="L4" s="19"/>
      <c r="M4" s="19"/>
    </row>
    <row r="5" ht="40" customHeight="1" spans="1:13">
      <c r="A5" s="20"/>
      <c r="B5" s="15" t="s">
        <v>36</v>
      </c>
      <c r="C5" s="15" t="s">
        <v>154</v>
      </c>
      <c r="D5" s="15" t="s">
        <v>155</v>
      </c>
      <c r="E5" s="15" t="s">
        <v>36</v>
      </c>
      <c r="F5" s="15" t="s">
        <v>154</v>
      </c>
      <c r="G5" s="15" t="s">
        <v>155</v>
      </c>
      <c r="H5" s="15" t="s">
        <v>36</v>
      </c>
      <c r="I5" s="15" t="s">
        <v>154</v>
      </c>
      <c r="J5" s="15" t="s">
        <v>155</v>
      </c>
      <c r="K5" s="15" t="s">
        <v>36</v>
      </c>
      <c r="L5" s="15" t="s">
        <v>154</v>
      </c>
      <c r="M5" s="15" t="s">
        <v>155</v>
      </c>
    </row>
    <row r="6" ht="40" customHeight="1" spans="1:13">
      <c r="A6" s="15" t="s">
        <v>156</v>
      </c>
      <c r="B6" s="21">
        <f>C6+D6</f>
        <v>348066</v>
      </c>
      <c r="C6" s="21">
        <v>172358</v>
      </c>
      <c r="D6" s="21">
        <v>175708</v>
      </c>
      <c r="E6" s="21">
        <f>F6+G6</f>
        <v>52647</v>
      </c>
      <c r="F6" s="21">
        <v>1347</v>
      </c>
      <c r="G6" s="21">
        <v>51300</v>
      </c>
      <c r="H6" s="21">
        <f>I6+J6</f>
        <v>10800</v>
      </c>
      <c r="I6" s="21"/>
      <c r="J6" s="21">
        <v>10800</v>
      </c>
      <c r="K6" s="21">
        <f>L6+M6</f>
        <v>389913</v>
      </c>
      <c r="L6" s="21">
        <f>C6+F6-I6</f>
        <v>173705</v>
      </c>
      <c r="M6" s="21">
        <f>D6+G6-J6</f>
        <v>216208</v>
      </c>
    </row>
  </sheetData>
  <mergeCells count="6">
    <mergeCell ref="B4:D4"/>
    <mergeCell ref="E4:G4"/>
    <mergeCell ref="H4:J4"/>
    <mergeCell ref="K4:M4"/>
    <mergeCell ref="A4:A5"/>
    <mergeCell ref="A1:M2"/>
  </mergeCells>
  <pageMargins left="0.75" right="0.75" top="1" bottom="1" header="0.5" footer="0.5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workbookViewId="0">
      <selection activeCell="I9" sqref="I9"/>
    </sheetView>
  </sheetViews>
  <sheetFormatPr defaultColWidth="9" defaultRowHeight="13.5" outlineLevelRow="5"/>
  <cols>
    <col min="1" max="10" width="13.125" customWidth="1"/>
    <col min="11" max="11" width="11.25" customWidth="1"/>
  </cols>
  <sheetData>
    <row r="1" spans="1:10">
      <c r="A1" s="3" t="s">
        <v>157</v>
      </c>
      <c r="B1" s="3"/>
      <c r="C1" s="3"/>
      <c r="D1" s="3"/>
      <c r="E1" s="3"/>
      <c r="F1" s="3"/>
      <c r="G1" s="3"/>
      <c r="H1" s="3"/>
      <c r="I1" s="3"/>
      <c r="J1" s="3"/>
    </row>
    <row r="2" ht="35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0" customFormat="1" ht="25" customHeight="1" spans="1:10">
      <c r="A3" s="4" t="s">
        <v>148</v>
      </c>
      <c r="B3" s="4"/>
      <c r="C3" s="4"/>
      <c r="D3" s="4"/>
      <c r="E3" s="4"/>
      <c r="F3" s="4"/>
      <c r="G3" s="4"/>
      <c r="H3" s="4"/>
      <c r="I3" s="4"/>
      <c r="J3" s="5" t="s">
        <v>1</v>
      </c>
    </row>
    <row r="4" s="11" customFormat="1" ht="33" customHeight="1" spans="1:10">
      <c r="A4" s="12" t="s">
        <v>149</v>
      </c>
      <c r="B4" s="13" t="s">
        <v>158</v>
      </c>
      <c r="C4" s="14"/>
      <c r="D4" s="14"/>
      <c r="E4" s="13" t="s">
        <v>159</v>
      </c>
      <c r="F4" s="14"/>
      <c r="G4" s="14"/>
      <c r="H4" s="12" t="s">
        <v>153</v>
      </c>
      <c r="I4" s="14"/>
      <c r="J4" s="14"/>
    </row>
    <row r="5" s="11" customFormat="1" ht="33" customHeight="1" spans="1:10">
      <c r="A5" s="14"/>
      <c r="B5" s="12" t="s">
        <v>36</v>
      </c>
      <c r="C5" s="12" t="s">
        <v>154</v>
      </c>
      <c r="D5" s="12" t="s">
        <v>155</v>
      </c>
      <c r="E5" s="12" t="s">
        <v>36</v>
      </c>
      <c r="F5" s="12" t="s">
        <v>154</v>
      </c>
      <c r="G5" s="12" t="s">
        <v>155</v>
      </c>
      <c r="H5" s="12" t="s">
        <v>36</v>
      </c>
      <c r="I5" s="12" t="s">
        <v>154</v>
      </c>
      <c r="J5" s="12" t="s">
        <v>155</v>
      </c>
    </row>
    <row r="6" s="11" customFormat="1" ht="33" customHeight="1" spans="1:10">
      <c r="A6" s="15" t="s">
        <v>156</v>
      </c>
      <c r="B6" s="16">
        <f>C6+D6</f>
        <v>379535</v>
      </c>
      <c r="C6" s="16">
        <v>180024</v>
      </c>
      <c r="D6" s="16">
        <v>199511</v>
      </c>
      <c r="E6" s="16">
        <f>F6+G6</f>
        <v>52647</v>
      </c>
      <c r="F6" s="16">
        <v>1347</v>
      </c>
      <c r="G6" s="16">
        <v>51300</v>
      </c>
      <c r="H6" s="16">
        <f>I6+J6</f>
        <v>432182</v>
      </c>
      <c r="I6" s="16">
        <f>C6+F6</f>
        <v>181371</v>
      </c>
      <c r="J6" s="16">
        <f>D6+G6</f>
        <v>250811</v>
      </c>
    </row>
  </sheetData>
  <mergeCells count="5">
    <mergeCell ref="B4:D4"/>
    <mergeCell ref="E4:G4"/>
    <mergeCell ref="H4:J4"/>
    <mergeCell ref="A4:A5"/>
    <mergeCell ref="A1:J2"/>
  </mergeCells>
  <pageMargins left="0.944444444444444" right="0.75" top="1.22013888888889" bottom="1" header="0.5" footer="0.5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6"/>
  <sheetViews>
    <sheetView workbookViewId="0">
      <selection activeCell="B10" sqref="B10"/>
    </sheetView>
  </sheetViews>
  <sheetFormatPr defaultColWidth="9" defaultRowHeight="13.5" outlineLevelCol="2"/>
  <cols>
    <col min="1" max="1" width="10.875" customWidth="1"/>
    <col min="2" max="2" width="64" customWidth="1"/>
    <col min="3" max="3" width="12.5" customWidth="1"/>
  </cols>
  <sheetData>
    <row r="1" ht="70" customHeight="1" spans="1:3">
      <c r="A1" s="3" t="s">
        <v>160</v>
      </c>
      <c r="B1" s="3"/>
      <c r="C1" s="3"/>
    </row>
    <row r="2" s="1" customFormat="1" ht="24" customHeight="1" spans="1:3">
      <c r="A2" s="4" t="s">
        <v>148</v>
      </c>
      <c r="B2" s="4"/>
      <c r="C2" s="5" t="s">
        <v>1</v>
      </c>
    </row>
    <row r="3" s="2" customFormat="1" ht="27" customHeight="1" spans="1:3">
      <c r="A3" s="6" t="s">
        <v>161</v>
      </c>
      <c r="B3" s="6" t="s">
        <v>162</v>
      </c>
      <c r="C3" s="6" t="s">
        <v>163</v>
      </c>
    </row>
    <row r="4" s="2" customFormat="1" ht="27" customHeight="1" spans="1:3">
      <c r="A4" s="7"/>
      <c r="B4" s="7" t="s">
        <v>164</v>
      </c>
      <c r="C4" s="7">
        <f>C5+C8</f>
        <v>52647</v>
      </c>
    </row>
    <row r="5" s="2" customFormat="1" ht="27" customHeight="1" spans="1:3">
      <c r="A5" s="8"/>
      <c r="B5" s="9" t="s">
        <v>165</v>
      </c>
      <c r="C5" s="9">
        <f>SUM(C6:C7)</f>
        <v>1347</v>
      </c>
    </row>
    <row r="6" s="2" customFormat="1" ht="27" customHeight="1" spans="1:3">
      <c r="A6" s="6" t="s">
        <v>156</v>
      </c>
      <c r="B6" s="6" t="s">
        <v>166</v>
      </c>
      <c r="C6" s="6">
        <v>74</v>
      </c>
    </row>
    <row r="7" s="2" customFormat="1" ht="27" customHeight="1" spans="1:3">
      <c r="A7" s="6" t="s">
        <v>156</v>
      </c>
      <c r="B7" s="6" t="s">
        <v>167</v>
      </c>
      <c r="C7" s="6">
        <v>1273</v>
      </c>
    </row>
    <row r="8" s="2" customFormat="1" ht="27" customHeight="1" spans="1:3">
      <c r="A8" s="6"/>
      <c r="B8" s="9" t="s">
        <v>168</v>
      </c>
      <c r="C8" s="9">
        <f>SUM(C9:C16)</f>
        <v>51300</v>
      </c>
    </row>
    <row r="9" s="2" customFormat="1" ht="27" customHeight="1" spans="1:3">
      <c r="A9" s="6" t="s">
        <v>156</v>
      </c>
      <c r="B9" s="6" t="s">
        <v>169</v>
      </c>
      <c r="C9" s="6">
        <v>18500</v>
      </c>
    </row>
    <row r="10" s="2" customFormat="1" ht="27" customHeight="1" spans="1:3">
      <c r="A10" s="6" t="s">
        <v>156</v>
      </c>
      <c r="B10" s="6" t="s">
        <v>170</v>
      </c>
      <c r="C10" s="6">
        <v>8000</v>
      </c>
    </row>
    <row r="11" s="2" customFormat="1" ht="27" customHeight="1" spans="1:3">
      <c r="A11" s="6" t="s">
        <v>156</v>
      </c>
      <c r="B11" s="6" t="s">
        <v>171</v>
      </c>
      <c r="C11" s="6">
        <v>7600</v>
      </c>
    </row>
    <row r="12" s="2" customFormat="1" ht="27" customHeight="1" spans="1:3">
      <c r="A12" s="6" t="s">
        <v>156</v>
      </c>
      <c r="B12" s="6" t="s">
        <v>172</v>
      </c>
      <c r="C12" s="6">
        <v>3000</v>
      </c>
    </row>
    <row r="13" s="2" customFormat="1" ht="27" customHeight="1" spans="1:3">
      <c r="A13" s="6" t="s">
        <v>156</v>
      </c>
      <c r="B13" s="6" t="s">
        <v>173</v>
      </c>
      <c r="C13" s="6">
        <v>5000</v>
      </c>
    </row>
    <row r="14" s="2" customFormat="1" ht="27" customHeight="1" spans="1:3">
      <c r="A14" s="6" t="s">
        <v>156</v>
      </c>
      <c r="B14" s="6" t="s">
        <v>174</v>
      </c>
      <c r="C14" s="6">
        <v>4200</v>
      </c>
    </row>
    <row r="15" s="2" customFormat="1" ht="27" customHeight="1" spans="1:3">
      <c r="A15" s="6" t="s">
        <v>156</v>
      </c>
      <c r="B15" s="6" t="s">
        <v>175</v>
      </c>
      <c r="C15" s="6">
        <v>3000</v>
      </c>
    </row>
    <row r="16" s="2" customFormat="1" ht="27" customHeight="1" spans="1:3">
      <c r="A16" s="6" t="s">
        <v>156</v>
      </c>
      <c r="B16" s="6" t="s">
        <v>176</v>
      </c>
      <c r="C16" s="6">
        <v>2000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一般公共预算收入</vt:lpstr>
      <vt:lpstr>一般公共预算支出</vt:lpstr>
      <vt:lpstr>基金预算收入</vt:lpstr>
      <vt:lpstr>基金预算支出</vt:lpstr>
      <vt:lpstr>国有资本经营预算</vt:lpstr>
      <vt:lpstr>社保基金预算</vt:lpstr>
      <vt:lpstr>债务余额情况表</vt:lpstr>
      <vt:lpstr>债务限额情况表</vt:lpstr>
      <vt:lpstr>新增债券项目安排情况表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阁主</cp:lastModifiedBy>
  <dcterms:created xsi:type="dcterms:W3CDTF">2021-04-01T07:21:00Z</dcterms:created>
  <dcterms:modified xsi:type="dcterms:W3CDTF">2025-02-25T07:04:23Z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56408CDA7405425AB0C0247F1865EAD7_12</vt:lpwstr>
  </property>
</Properties>
</file>